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гор Сергеевич\Desktop\учебные планы с 2021 г\УП 10-20 з К\"/>
    </mc:Choice>
  </mc:AlternateContent>
  <bookViews>
    <workbookView xWindow="0" yWindow="0" windowWidth="20490" windowHeight="7650"/>
  </bookViews>
  <sheets>
    <sheet name="10-20 з К" sheetId="12" r:id="rId1"/>
  </sheets>
  <calcPr calcId="162913"/>
</workbook>
</file>

<file path=xl/calcChain.xml><?xml version="1.0" encoding="utf-8"?>
<calcChain xmlns="http://schemas.openxmlformats.org/spreadsheetml/2006/main">
  <c r="T84" i="12" l="1"/>
  <c r="L84" i="12"/>
  <c r="H84" i="12"/>
  <c r="U81" i="12"/>
  <c r="T81" i="12"/>
  <c r="I81" i="12"/>
  <c r="H81" i="12"/>
  <c r="G81" i="12"/>
  <c r="F81" i="12"/>
  <c r="U73" i="12"/>
  <c r="T73" i="12"/>
  <c r="S73" i="12"/>
  <c r="R73" i="12"/>
  <c r="R51" i="12" s="1"/>
  <c r="R36" i="12" s="1"/>
  <c r="I73" i="12"/>
  <c r="H73" i="12"/>
  <c r="G73" i="12"/>
  <c r="F73" i="12"/>
  <c r="F51" i="12" s="1"/>
  <c r="F36" i="12" s="1"/>
  <c r="Q67" i="12"/>
  <c r="P67" i="12"/>
  <c r="I67" i="12"/>
  <c r="H67" i="12"/>
  <c r="G67" i="12"/>
  <c r="F67" i="12"/>
  <c r="U59" i="12"/>
  <c r="T59" i="12"/>
  <c r="S59" i="12"/>
  <c r="R59" i="12"/>
  <c r="I59" i="12"/>
  <c r="H59" i="12"/>
  <c r="G59" i="12"/>
  <c r="F59" i="12"/>
  <c r="R52" i="12"/>
  <c r="Q52" i="12"/>
  <c r="Q51" i="12" s="1"/>
  <c r="Q36" i="12" s="1"/>
  <c r="P52" i="12"/>
  <c r="L52" i="12"/>
  <c r="I52" i="12"/>
  <c r="H52" i="12"/>
  <c r="H51" i="12" s="1"/>
  <c r="G52" i="12"/>
  <c r="F52" i="12"/>
  <c r="U51" i="12"/>
  <c r="T51" i="12"/>
  <c r="T36" i="12" s="1"/>
  <c r="S51" i="12"/>
  <c r="P51" i="12"/>
  <c r="P36" i="12" s="1"/>
  <c r="P84" i="12" s="1"/>
  <c r="L51" i="12"/>
  <c r="I51" i="12"/>
  <c r="G51" i="12"/>
  <c r="U37" i="12"/>
  <c r="T37" i="12"/>
  <c r="S37" i="12"/>
  <c r="R37" i="12"/>
  <c r="Q37" i="12"/>
  <c r="P37" i="12"/>
  <c r="K37" i="12"/>
  <c r="K36" i="12" s="1"/>
  <c r="J37" i="12"/>
  <c r="I37" i="12"/>
  <c r="H37" i="12"/>
  <c r="G37" i="12"/>
  <c r="F37" i="12"/>
  <c r="U36" i="12"/>
  <c r="S36" i="12"/>
  <c r="L36" i="12"/>
  <c r="J36" i="12"/>
  <c r="I36" i="12"/>
  <c r="H36" i="12"/>
  <c r="S33" i="12"/>
  <c r="R33" i="12"/>
  <c r="Q33" i="12"/>
  <c r="P33" i="12"/>
  <c r="K33" i="12"/>
  <c r="J33" i="12"/>
  <c r="I33" i="12"/>
  <c r="H33" i="12"/>
  <c r="G33" i="12"/>
  <c r="F33" i="12"/>
  <c r="U28" i="12"/>
  <c r="U84" i="12" s="1"/>
  <c r="T28" i="12"/>
  <c r="S28" i="12"/>
  <c r="R28" i="12"/>
  <c r="R84" i="12" s="1"/>
  <c r="Q28" i="12"/>
  <c r="Q84" i="12" s="1"/>
  <c r="P28" i="12"/>
  <c r="K28" i="12"/>
  <c r="J28" i="12"/>
  <c r="I28" i="12"/>
  <c r="H28" i="12"/>
  <c r="G28" i="12"/>
  <c r="F28" i="12"/>
  <c r="O26" i="12"/>
  <c r="M26" i="12"/>
  <c r="J26" i="12"/>
  <c r="I26" i="12"/>
  <c r="H26" i="12"/>
  <c r="F26" i="12"/>
  <c r="O18" i="12"/>
  <c r="N18" i="12"/>
  <c r="M18" i="12"/>
  <c r="K18" i="12"/>
  <c r="J18" i="12"/>
  <c r="I18" i="12"/>
  <c r="H18" i="12"/>
  <c r="F18" i="12"/>
  <c r="O9" i="12"/>
  <c r="N9" i="12"/>
  <c r="M9" i="12"/>
  <c r="K9" i="12"/>
  <c r="J9" i="12"/>
  <c r="I9" i="12"/>
  <c r="H9" i="12"/>
  <c r="F9" i="12"/>
  <c r="O8" i="12"/>
  <c r="N8" i="12"/>
  <c r="M8" i="12"/>
  <c r="K8" i="12"/>
  <c r="J8" i="12"/>
  <c r="I8" i="12"/>
  <c r="H8" i="12"/>
  <c r="F8" i="12"/>
  <c r="O7" i="12"/>
  <c r="O84" i="12" s="1"/>
  <c r="N7" i="12"/>
  <c r="N84" i="12" s="1"/>
  <c r="M7" i="12"/>
  <c r="M84" i="12" s="1"/>
  <c r="K7" i="12"/>
  <c r="K84" i="12" s="1"/>
  <c r="J7" i="12"/>
  <c r="I7" i="12"/>
  <c r="I84" i="12" s="1"/>
  <c r="H7" i="12"/>
  <c r="F7" i="12"/>
  <c r="F84" i="12" s="1"/>
  <c r="J84" i="12" l="1"/>
  <c r="S84" i="12"/>
  <c r="G36" i="12"/>
  <c r="G84" i="12" s="1"/>
</calcChain>
</file>

<file path=xl/sharedStrings.xml><?xml version="1.0" encoding="utf-8"?>
<sst xmlns="http://schemas.openxmlformats.org/spreadsheetml/2006/main" count="282" uniqueCount="198">
  <si>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</si>
  <si>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</si>
  <si>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</si>
  <si>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</si>
  <si>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всего занятий</t>
  </si>
  <si>
    <t>1 курс</t>
  </si>
  <si>
    <t>лекций, уроков</t>
  </si>
  <si>
    <t>ОП.00</t>
  </si>
  <si>
    <t>ОП.01</t>
  </si>
  <si>
    <t>Дз</t>
  </si>
  <si>
    <t>ОП.02</t>
  </si>
  <si>
    <t>ОП.03</t>
  </si>
  <si>
    <t>ОП.04</t>
  </si>
  <si>
    <t>ОП.05</t>
  </si>
  <si>
    <t>Безопасность жизнедеятельности</t>
  </si>
  <si>
    <t>з</t>
  </si>
  <si>
    <t>1 семестр</t>
  </si>
  <si>
    <t>ОП.06</t>
  </si>
  <si>
    <t>П.00</t>
  </si>
  <si>
    <t>ПМ.00</t>
  </si>
  <si>
    <t>Профессиональные модули</t>
  </si>
  <si>
    <t>ПМ.01</t>
  </si>
  <si>
    <t>Эк</t>
  </si>
  <si>
    <t>МДК.01.01</t>
  </si>
  <si>
    <t>Э</t>
  </si>
  <si>
    <t>УП.01</t>
  </si>
  <si>
    <t>Учебная практика</t>
  </si>
  <si>
    <t>Производственная практика</t>
  </si>
  <si>
    <t>ПА.00</t>
  </si>
  <si>
    <t>Промежуточная аттестация</t>
  </si>
  <si>
    <t>ВК.00</t>
  </si>
  <si>
    <t>Время каникулярное</t>
  </si>
  <si>
    <t>2 нед.</t>
  </si>
  <si>
    <t>К.00</t>
  </si>
  <si>
    <t>УД и МДК</t>
  </si>
  <si>
    <t>УП и ПП</t>
  </si>
  <si>
    <t>МДК.01.02</t>
  </si>
  <si>
    <t>2 курс</t>
  </si>
  <si>
    <t>О.00</t>
  </si>
  <si>
    <t>ОУД.00</t>
  </si>
  <si>
    <t>Общеобразовательные учебные дисциплины</t>
  </si>
  <si>
    <t>ОУД.01</t>
  </si>
  <si>
    <t>Физическая культура</t>
  </si>
  <si>
    <t>ОУД.02</t>
  </si>
  <si>
    <t>ОП.07</t>
  </si>
  <si>
    <t>ПМ.02</t>
  </si>
  <si>
    <t>МДК.02.01</t>
  </si>
  <si>
    <t>УП.02</t>
  </si>
  <si>
    <t>ПП.02</t>
  </si>
  <si>
    <t>распределение обязательной нагрузки по курсам и семестрам (час. в семестр)</t>
  </si>
  <si>
    <t>экзамен</t>
  </si>
  <si>
    <t>дифференцированный зачет</t>
  </si>
  <si>
    <t>зачет</t>
  </si>
  <si>
    <t>самостоятельная</t>
  </si>
  <si>
    <t>3 курс</t>
  </si>
  <si>
    <t>4 курс</t>
  </si>
  <si>
    <t>в т.ч.</t>
  </si>
  <si>
    <t>лабораторных и практических занятий</t>
  </si>
  <si>
    <t>курсовая работа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</si>
  <si>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</si>
  <si>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</si>
  <si>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</si>
  <si>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</si>
  <si>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</si>
  <si>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</si>
  <si>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</si>
  <si>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Общеобразовательные цикл</t>
  </si>
  <si>
    <t>Общие</t>
  </si>
  <si>
    <t xml:space="preserve">Русский язык </t>
  </si>
  <si>
    <t>Литература</t>
  </si>
  <si>
    <t xml:space="preserve">ОУД.03 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</si>
  <si>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</si>
  <si>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</si>
  <si>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</si>
  <si>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</si>
  <si>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</si>
  <si>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</si>
  <si>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ОУД.07</t>
  </si>
  <si>
    <t>Основы безопасности жизнедеятельности</t>
  </si>
  <si>
    <t>ОУД.08</t>
  </si>
  <si>
    <t>Астрономия</t>
  </si>
  <si>
    <t>По выбору из обязательных предметных областей</t>
  </si>
  <si>
    <t>ОУД.09</t>
  </si>
  <si>
    <t>ОУД.10</t>
  </si>
  <si>
    <t>ОУД.11</t>
  </si>
  <si>
    <t>ОУД.12</t>
  </si>
  <si>
    <t>ОУД.13</t>
  </si>
  <si>
    <t>ОУД.14</t>
  </si>
  <si>
    <t>Родная литература</t>
  </si>
  <si>
    <t>Дополнительные</t>
  </si>
  <si>
    <t>ОУД.15</t>
  </si>
  <si>
    <t>География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</si>
  <si>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</si>
  <si>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</si>
  <si>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</si>
  <si>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</si>
  <si>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</si>
  <si>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</si>
  <si>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</si>
  <si>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</si>
  <si>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</si>
  <si>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</si>
  <si>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</si>
  <si>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Профессиональный цикл</t>
  </si>
  <si>
    <t>Общепрофессиональные дисциплины</t>
  </si>
  <si>
    <t>Информационные технологии в профессиональной деятельности</t>
  </si>
  <si>
    <t>ОП.08</t>
  </si>
  <si>
    <t>ОП.09</t>
  </si>
  <si>
    <t>вариативная часть</t>
  </si>
  <si>
    <t>ОП.10</t>
  </si>
  <si>
    <t>ОП.11</t>
  </si>
  <si>
    <t>ОП.12</t>
  </si>
  <si>
    <t>ПМ.03</t>
  </si>
  <si>
    <t>МДК.03.01</t>
  </si>
  <si>
    <t>УП.03</t>
  </si>
  <si>
    <t>ПП.03</t>
  </si>
  <si>
    <t>ПМ.04</t>
  </si>
  <si>
    <t>МДК.04.01</t>
  </si>
  <si>
    <t>ПМ.05</t>
  </si>
  <si>
    <t>МДК.05.01</t>
  </si>
  <si>
    <t>УП.05</t>
  </si>
  <si>
    <t xml:space="preserve">Всего часов </t>
  </si>
  <si>
    <t>ПДП.00</t>
  </si>
  <si>
    <t>4 нед.</t>
  </si>
  <si>
    <t>6 нед.</t>
  </si>
  <si>
    <t>ГИА.00</t>
  </si>
  <si>
    <t>Государственная итоговая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</si>
  <si>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</si>
  <si>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</si>
  <si>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</si>
  <si>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</si>
  <si>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35 нед.</t>
  </si>
  <si>
    <t>Консультации</t>
  </si>
  <si>
    <t xml:space="preserve">Экзамен квалификационный </t>
  </si>
  <si>
    <t>Консультации 4 часа на 1 обучающегося  на учебный год. Государственная итоговая аттестация включает подготовку и защиту выпускной квалификационной работы (дипломная работа, дипломный проект).</t>
  </si>
  <si>
    <t>ОУД.16</t>
  </si>
  <si>
    <t>Естествознание</t>
  </si>
  <si>
    <t>Экология</t>
  </si>
  <si>
    <t>Экономика</t>
  </si>
  <si>
    <t>Право</t>
  </si>
  <si>
    <t>всего</t>
  </si>
  <si>
    <t>*</t>
  </si>
  <si>
    <t>Обществознание</t>
  </si>
  <si>
    <t>Экономика организации</t>
  </si>
  <si>
    <t>Статистика</t>
  </si>
  <si>
    <t>Менеджмент (по отраслям)</t>
  </si>
  <si>
    <t>Документационное обеспечение управления</t>
  </si>
  <si>
    <t>Правовое обеспечение профессиональной деятельности</t>
  </si>
  <si>
    <t>Логистика</t>
  </si>
  <si>
    <t>Бухгалтерский учет</t>
  </si>
  <si>
    <t>Стандартизация, метрология и подтверждение соответствия</t>
  </si>
  <si>
    <t>Основы деловой культуры</t>
  </si>
  <si>
    <t>Основы проектной и исследовательской деятельности</t>
  </si>
  <si>
    <t>Учет  и отчетность в торговле</t>
  </si>
  <si>
    <t>Организация и управление торгово-сбытовой деятельностью</t>
  </si>
  <si>
    <t>Организация коммерческой деятельности</t>
  </si>
  <si>
    <t>Организация торговли</t>
  </si>
  <si>
    <t>МДК.01.03</t>
  </si>
  <si>
    <t>Техническое оснащение торговых организаций и охрана труда</t>
  </si>
  <si>
    <t>МДК.01.04</t>
  </si>
  <si>
    <t>Основы рекламной деятельности</t>
  </si>
  <si>
    <t xml:space="preserve">Организация и проведение экономической и маркетинговой деятельности </t>
  </si>
  <si>
    <t>Финансы, налоги и налогообложение</t>
  </si>
  <si>
    <t>МДК.02.02</t>
  </si>
  <si>
    <t>Анализ финансово-хозяйственной деятельности</t>
  </si>
  <si>
    <t>МДК.02.03</t>
  </si>
  <si>
    <t>Маркетинг</t>
  </si>
  <si>
    <t>МДК.02.04</t>
  </si>
  <si>
    <t>Биржевые операции</t>
  </si>
  <si>
    <t>Производственная практика (по профилю специальности)</t>
  </si>
  <si>
    <t>Управление ассортиментом, оценка качества и обеспечение сохраняемости товаров</t>
  </si>
  <si>
    <t>Теоретические основы товароведения</t>
  </si>
  <si>
    <t>МДК.03.02</t>
  </si>
  <si>
    <t>Товароведение продовольственных и непродовольственных товаров</t>
  </si>
  <si>
    <t>МДК.03.03</t>
  </si>
  <si>
    <t>Санитария и гигиена</t>
  </si>
  <si>
    <t>Выполнение работ по одной или нескольким профессиям рабочих, должностям служащих (12965 Контролер-кассир, 20004 Агент коммерческий )</t>
  </si>
  <si>
    <t>Эксплуатация контрольно-кассовой техники</t>
  </si>
  <si>
    <t>УП.04.01</t>
  </si>
  <si>
    <t>ПП.04.01</t>
  </si>
  <si>
    <t>МДК.04.02</t>
  </si>
  <si>
    <t>Технология коммерческой работы в торговле</t>
  </si>
  <si>
    <t>УП.04.02</t>
  </si>
  <si>
    <t>ПП.04.02</t>
  </si>
  <si>
    <t>Автоматизированный учет 1С Предприятие. Управление торговлей</t>
  </si>
  <si>
    <t>5 нед.</t>
  </si>
  <si>
    <t>учебный план по специальности 38.02.04 Коммерция (по отраслям) на 2020-2024 учебные годы (заочная форма обучения)</t>
  </si>
  <si>
    <t xml:space="preserve"> </t>
  </si>
  <si>
    <t>всего аудиторных занятий по очной форме обучения</t>
  </si>
  <si>
    <t>аудиторных занятий по заочной форме обучения</t>
  </si>
  <si>
    <t>установочная сессия</t>
  </si>
  <si>
    <t xml:space="preserve"> Информатика</t>
  </si>
  <si>
    <t>Производственная практика (преддипломная)</t>
  </si>
  <si>
    <t xml:space="preserve">экзаменов </t>
  </si>
  <si>
    <t xml:space="preserve">экзаменов квалиф. </t>
  </si>
  <si>
    <t xml:space="preserve">диф.зачетов </t>
  </si>
  <si>
    <t xml:space="preserve">зачетов </t>
  </si>
  <si>
    <t xml:space="preserve"> наименование циклов, разделов, дисциплин, профессиональных модулей, МДК, практик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</si>
</sst>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rgb="FF000000"/>
      <name val="Arial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&quot;Times New Roman&quot;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theme="6"/>
        <bgColor theme="6"/>
      </patternFill>
    </fill>
    <fill>
      <patternFill patternType="solid">
        <fgColor rgb="FFF1C232"/>
        <bgColor rgb="FFF1C232"/>
      </patternFill>
    </fill>
    <fill>
      <patternFill patternType="solid">
        <fgColor rgb="FFFF0000"/>
        <bgColor rgb="FFFF0000"/>
      </patternFill>
    </fill>
    <fill>
      <patternFill patternType="solid">
        <fgColor rgb="FFA4C2F4"/>
        <bgColor rgb="FFA4C2F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2">
    <xf numFmtId="0" fontId="0" fillId="0" borderId="0" xfId="0" applyFont="1" applyAlignment="1"/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/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/>
    <xf numFmtId="0" fontId="6" fillId="3" borderId="0" xfId="0" applyFont="1" applyFill="1"/>
    <xf numFmtId="0" fontId="4" fillId="7" borderId="9" xfId="0" applyFont="1" applyFill="1" applyBorder="1" applyAlignment="1">
      <alignment horizontal="center"/>
    </xf>
    <xf numFmtId="0" fontId="4" fillId="7" borderId="9" xfId="0" applyFont="1" applyFill="1" applyBorder="1" applyAlignment="1"/>
    <xf numFmtId="0" fontId="4" fillId="7" borderId="9" xfId="0" applyFont="1" applyFill="1" applyBorder="1" applyAlignment="1">
      <alignment horizontal="center"/>
    </xf>
    <xf numFmtId="0" fontId="4" fillId="7" borderId="9" xfId="0" applyFont="1" applyFill="1" applyBorder="1"/>
    <xf numFmtId="0" fontId="4" fillId="9" borderId="9" xfId="0" applyFont="1" applyFill="1" applyBorder="1"/>
    <xf numFmtId="0" fontId="4" fillId="9" borderId="9" xfId="0" applyFont="1" applyFill="1" applyBorder="1" applyAlignment="1"/>
    <xf numFmtId="0" fontId="4" fillId="9" borderId="9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/>
    <xf numFmtId="0" fontId="7" fillId="0" borderId="9" xfId="0" applyFont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9" borderId="9" xfId="0" applyFont="1" applyFill="1" applyBorder="1"/>
    <xf numFmtId="0" fontId="4" fillId="9" borderId="9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4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9" xfId="0" applyFont="1" applyBorder="1" applyAlignment="1">
      <alignment horizontal="center"/>
    </xf>
    <xf numFmtId="0" fontId="4" fillId="7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vertical="center"/>
    </xf>
    <xf numFmtId="0" fontId="4" fillId="7" borderId="9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vertical="center" wrapText="1"/>
    </xf>
    <xf numFmtId="0" fontId="4" fillId="10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5" fillId="0" borderId="9" xfId="0" applyFont="1" applyBorder="1" applyAlignment="1"/>
    <xf numFmtId="0" fontId="1" fillId="10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10" borderId="9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/>
    </xf>
    <xf numFmtId="0" fontId="1" fillId="4" borderId="9" xfId="0" applyFont="1" applyFill="1" applyBorder="1" applyAlignment="1"/>
    <xf numFmtId="0" fontId="5" fillId="0" borderId="0" xfId="0" applyFont="1"/>
    <xf numFmtId="0" fontId="4" fillId="4" borderId="9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7" fillId="3" borderId="1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5" borderId="16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6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4" borderId="1" xfId="0" applyFont="1" applyFill="1" applyBorder="1"/>
    <xf numFmtId="0" fontId="4" fillId="4" borderId="16" xfId="0" applyFont="1" applyFill="1" applyBorder="1"/>
    <xf numFmtId="0" fontId="1" fillId="4" borderId="17" xfId="0" applyFont="1" applyFill="1" applyBorder="1"/>
    <xf numFmtId="0" fontId="1" fillId="4" borderId="16" xfId="0" applyFont="1" applyFill="1" applyBorder="1"/>
    <xf numFmtId="0" fontId="4" fillId="7" borderId="1" xfId="0" applyFont="1" applyFill="1" applyBorder="1"/>
    <xf numFmtId="0" fontId="4" fillId="7" borderId="16" xfId="0" applyFont="1" applyFill="1" applyBorder="1"/>
    <xf numFmtId="0" fontId="1" fillId="7" borderId="17" xfId="0" applyFont="1" applyFill="1" applyBorder="1"/>
    <xf numFmtId="0" fontId="1" fillId="7" borderId="16" xfId="0" applyFont="1" applyFill="1" applyBorder="1"/>
    <xf numFmtId="0" fontId="4" fillId="9" borderId="1" xfId="0" applyFont="1" applyFill="1" applyBorder="1"/>
    <xf numFmtId="0" fontId="4" fillId="9" borderId="16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9" borderId="16" xfId="0" applyFont="1" applyFill="1" applyBorder="1"/>
    <xf numFmtId="0" fontId="1" fillId="9" borderId="17" xfId="0" applyFont="1" applyFill="1" applyBorder="1"/>
    <xf numFmtId="0" fontId="1" fillId="9" borderId="16" xfId="0" applyFont="1" applyFill="1" applyBorder="1"/>
    <xf numFmtId="0" fontId="7" fillId="6" borderId="17" xfId="0" applyFont="1" applyFill="1" applyBorder="1" applyAlignment="1">
      <alignment horizontal="center"/>
    </xf>
    <xf numFmtId="0" fontId="7" fillId="9" borderId="1" xfId="0" applyFont="1" applyFill="1" applyBorder="1"/>
    <xf numFmtId="0" fontId="7" fillId="9" borderId="16" xfId="0" applyFont="1" applyFill="1" applyBorder="1"/>
    <xf numFmtId="0" fontId="5" fillId="9" borderId="17" xfId="0" applyFont="1" applyFill="1" applyBorder="1"/>
    <xf numFmtId="0" fontId="5" fillId="9" borderId="16" xfId="0" applyFont="1" applyFill="1" applyBorder="1"/>
    <xf numFmtId="0" fontId="4" fillId="9" borderId="1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/>
    <xf numFmtId="0" fontId="5" fillId="8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3" borderId="9" xfId="0" applyFont="1" applyFill="1" applyBorder="1" applyAlignment="1"/>
    <xf numFmtId="0" fontId="5" fillId="3" borderId="9" xfId="0" applyFont="1" applyFill="1" applyBorder="1"/>
    <xf numFmtId="0" fontId="5" fillId="3" borderId="1" xfId="0" applyFont="1" applyFill="1" applyBorder="1"/>
    <xf numFmtId="0" fontId="5" fillId="3" borderId="16" xfId="0" applyFont="1" applyFill="1" applyBorder="1"/>
    <xf numFmtId="0" fontId="5" fillId="3" borderId="17" xfId="0" applyFont="1" applyFill="1" applyBorder="1"/>
    <xf numFmtId="0" fontId="3" fillId="3" borderId="17" xfId="0" applyFont="1" applyFill="1" applyBorder="1"/>
    <xf numFmtId="0" fontId="3" fillId="0" borderId="17" xfId="0" applyFont="1" applyBorder="1" applyAlignment="1">
      <alignment horizontal="center"/>
    </xf>
    <xf numFmtId="0" fontId="1" fillId="0" borderId="9" xfId="0" applyFont="1" applyBorder="1" applyAlignment="1"/>
    <xf numFmtId="0" fontId="1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7" fillId="12" borderId="16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/>
    </xf>
    <xf numFmtId="0" fontId="5" fillId="12" borderId="1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2" fillId="0" borderId="19" xfId="0" applyFont="1" applyBorder="1"/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4" xfId="0" applyFont="1" applyBorder="1" applyAlignment="1">
      <alignment horizontal="center" vertical="center" textRotation="90"/>
    </xf>
    <xf numFmtId="0" fontId="2" fillId="0" borderId="8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7" xfId="0" applyFont="1" applyBorder="1"/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6" xfId="0" applyFont="1" applyBorder="1"/>
    <xf numFmtId="0" fontId="4" fillId="0" borderId="4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2" fillId="0" borderId="22" xfId="0" applyFont="1" applyBorder="1"/>
    <xf numFmtId="0" fontId="2" fillId="0" borderId="11" xfId="0" applyFont="1" applyBorder="1"/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2"/>
  <sheetViews>
    <sheetView tabSelected="1" workbookViewId="0">
      <selection activeCell="B7" sqref="B7"/>
    </sheetView>
  </sheetViews>
  <sheetFormatPr defaultColWidth="14.42578125" defaultRowHeight="15.75" customHeight="1"/>
  <cols>
    <col min="1" max="1" width="12.7109375" customWidth="1"/>
    <col min="2" max="2" width="48.28515625" customWidth="1"/>
    <col min="3" max="3" width="7.85546875" customWidth="1"/>
    <col min="4" max="4" width="5.7109375" customWidth="1"/>
    <col min="5" max="5" width="4.5703125" customWidth="1"/>
    <col min="6" max="6" width="5.42578125" customWidth="1"/>
    <col min="7" max="7" width="5.7109375" customWidth="1"/>
    <col min="8" max="8" width="7.42578125" customWidth="1"/>
    <col min="9" max="9" width="5" customWidth="1"/>
    <col min="10" max="10" width="5.42578125" customWidth="1"/>
    <col min="11" max="11" width="7.85546875" customWidth="1"/>
    <col min="12" max="12" width="5.140625" customWidth="1"/>
    <col min="13" max="14" width="6.7109375" customWidth="1"/>
    <col min="15" max="15" width="6.85546875" customWidth="1"/>
    <col min="16" max="16" width="5.85546875" customWidth="1"/>
    <col min="17" max="17" width="5.28515625" customWidth="1"/>
    <col min="18" max="19" width="5.5703125" customWidth="1"/>
    <col min="20" max="20" width="4.7109375" customWidth="1"/>
    <col min="21" max="21" width="4.85546875" customWidth="1"/>
  </cols>
  <sheetData>
    <row r="1" spans="1:28" ht="12.75">
      <c r="A1" s="194" t="s">
        <v>186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4"/>
    </row>
    <row r="2" spans="1:28" ht="40.5" customHeight="1">
      <c r="A2" s="195" t="s">
        <v>0</v>
      </c>
      <c r="B2" s="197" t="s">
        <v>197</v>
      </c>
      <c r="C2" s="198" t="s">
        <v>1</v>
      </c>
      <c r="D2" s="185"/>
      <c r="E2" s="184"/>
      <c r="F2" s="193" t="s">
        <v>2</v>
      </c>
      <c r="G2" s="185"/>
      <c r="H2" s="185"/>
      <c r="I2" s="185"/>
      <c r="J2" s="185"/>
      <c r="K2" s="185"/>
      <c r="L2" s="184"/>
      <c r="M2" s="199" t="s">
        <v>49</v>
      </c>
      <c r="N2" s="200"/>
      <c r="O2" s="200"/>
      <c r="P2" s="200"/>
      <c r="Q2" s="200"/>
      <c r="R2" s="200"/>
      <c r="S2" s="200"/>
      <c r="T2" s="200"/>
      <c r="U2" s="201"/>
    </row>
    <row r="3" spans="1:28" ht="12.75">
      <c r="A3" s="196"/>
      <c r="B3" s="196"/>
      <c r="C3" s="191" t="s">
        <v>50</v>
      </c>
      <c r="D3" s="202" t="s">
        <v>51</v>
      </c>
      <c r="E3" s="191" t="s">
        <v>52</v>
      </c>
      <c r="F3" s="191" t="s">
        <v>3</v>
      </c>
      <c r="G3" s="191" t="s">
        <v>53</v>
      </c>
      <c r="H3" s="202" t="s">
        <v>188</v>
      </c>
      <c r="I3" s="208" t="s">
        <v>189</v>
      </c>
      <c r="J3" s="185"/>
      <c r="K3" s="185"/>
      <c r="L3" s="184"/>
      <c r="M3" s="203" t="s">
        <v>5</v>
      </c>
      <c r="N3" s="204"/>
      <c r="O3" s="188"/>
      <c r="P3" s="203" t="s">
        <v>37</v>
      </c>
      <c r="Q3" s="188"/>
      <c r="R3" s="187" t="s">
        <v>54</v>
      </c>
      <c r="S3" s="188"/>
      <c r="T3" s="187" t="s">
        <v>55</v>
      </c>
      <c r="U3" s="188"/>
    </row>
    <row r="4" spans="1:28" ht="12.75">
      <c r="A4" s="196"/>
      <c r="B4" s="196"/>
      <c r="C4" s="196"/>
      <c r="D4" s="196"/>
      <c r="E4" s="196"/>
      <c r="F4" s="196"/>
      <c r="G4" s="196"/>
      <c r="H4" s="196"/>
      <c r="I4" s="191" t="s">
        <v>4</v>
      </c>
      <c r="J4" s="193" t="s">
        <v>56</v>
      </c>
      <c r="K4" s="185"/>
      <c r="L4" s="184"/>
      <c r="M4" s="189"/>
      <c r="N4" s="205"/>
      <c r="O4" s="190"/>
      <c r="P4" s="189"/>
      <c r="Q4" s="190"/>
      <c r="R4" s="189"/>
      <c r="S4" s="190"/>
      <c r="T4" s="189"/>
      <c r="U4" s="190"/>
    </row>
    <row r="5" spans="1:28" ht="101.25">
      <c r="A5" s="192"/>
      <c r="B5" s="192"/>
      <c r="C5" s="192"/>
      <c r="D5" s="192"/>
      <c r="E5" s="192"/>
      <c r="F5" s="192"/>
      <c r="G5" s="192"/>
      <c r="H5" s="192"/>
      <c r="I5" s="192"/>
      <c r="J5" s="11" t="s">
        <v>6</v>
      </c>
      <c r="K5" s="12" t="s">
        <v>57</v>
      </c>
      <c r="L5" s="62" t="s">
        <v>58</v>
      </c>
      <c r="M5" s="63" t="s">
        <v>190</v>
      </c>
      <c r="N5" s="12" t="s">
        <v>16</v>
      </c>
      <c r="O5" s="64" t="s">
        <v>59</v>
      </c>
      <c r="P5" s="63" t="s">
        <v>60</v>
      </c>
      <c r="Q5" s="64" t="s">
        <v>61</v>
      </c>
      <c r="R5" s="63" t="s">
        <v>62</v>
      </c>
      <c r="S5" s="64" t="s">
        <v>63</v>
      </c>
      <c r="T5" s="173" t="s">
        <v>64</v>
      </c>
      <c r="U5" s="174" t="s">
        <v>65</v>
      </c>
    </row>
    <row r="6" spans="1:28" ht="12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/>
      <c r="J6" s="13">
        <v>9</v>
      </c>
      <c r="K6" s="13">
        <v>10</v>
      </c>
      <c r="L6" s="10">
        <v>11</v>
      </c>
      <c r="M6" s="65">
        <v>12</v>
      </c>
      <c r="N6" s="13">
        <v>13</v>
      </c>
      <c r="O6" s="66">
        <v>14</v>
      </c>
      <c r="P6" s="65">
        <v>15</v>
      </c>
      <c r="Q6" s="66">
        <v>16</v>
      </c>
      <c r="R6" s="65">
        <v>17</v>
      </c>
      <c r="S6" s="66">
        <v>18</v>
      </c>
      <c r="T6" s="65">
        <v>19</v>
      </c>
      <c r="U6" s="66">
        <v>20</v>
      </c>
    </row>
    <row r="7" spans="1:28" ht="12.75">
      <c r="A7" s="14" t="s">
        <v>38</v>
      </c>
      <c r="B7" s="15" t="s">
        <v>66</v>
      </c>
      <c r="C7" s="14">
        <v>3</v>
      </c>
      <c r="D7" s="14">
        <v>11</v>
      </c>
      <c r="E7" s="14">
        <v>3</v>
      </c>
      <c r="F7" s="16">
        <f>SUM(F8)</f>
        <v>1404</v>
      </c>
      <c r="G7" s="17"/>
      <c r="H7" s="16">
        <f t="shared" ref="H7:K7" si="0">SUM(H8)</f>
        <v>1404</v>
      </c>
      <c r="I7" s="16">
        <f t="shared" si="0"/>
        <v>160</v>
      </c>
      <c r="J7" s="16">
        <f t="shared" si="0"/>
        <v>88</v>
      </c>
      <c r="K7" s="16">
        <f t="shared" si="0"/>
        <v>52</v>
      </c>
      <c r="L7" s="138"/>
      <c r="M7" s="85">
        <f t="shared" ref="M7:O7" si="1">SUM(M8)</f>
        <v>40</v>
      </c>
      <c r="N7" s="16">
        <f t="shared" si="1"/>
        <v>40</v>
      </c>
      <c r="O7" s="86">
        <f t="shared" si="1"/>
        <v>80</v>
      </c>
      <c r="P7" s="139"/>
      <c r="Q7" s="140"/>
      <c r="R7" s="141"/>
      <c r="S7" s="140"/>
      <c r="T7" s="141"/>
      <c r="U7" s="140"/>
      <c r="V7" s="18"/>
      <c r="W7" s="18"/>
      <c r="X7" s="18"/>
      <c r="Y7" s="18"/>
      <c r="Z7" s="18"/>
      <c r="AA7" s="18"/>
      <c r="AB7" s="18"/>
    </row>
    <row r="8" spans="1:28" ht="12.75">
      <c r="A8" s="19" t="s">
        <v>39</v>
      </c>
      <c r="B8" s="20" t="s">
        <v>40</v>
      </c>
      <c r="C8" s="19">
        <v>3</v>
      </c>
      <c r="D8" s="19">
        <v>11</v>
      </c>
      <c r="E8" s="19">
        <v>3</v>
      </c>
      <c r="F8" s="21">
        <f>SUM(F9,F18,F26)</f>
        <v>1404</v>
      </c>
      <c r="G8" s="22"/>
      <c r="H8" s="21">
        <f t="shared" ref="H8:I8" si="2">SUM(H9,H18,H26)</f>
        <v>1404</v>
      </c>
      <c r="I8" s="21">
        <f t="shared" si="2"/>
        <v>160</v>
      </c>
      <c r="J8" s="21">
        <f t="shared" ref="J8:K8" si="3">SUM(J9,J18)</f>
        <v>88</v>
      </c>
      <c r="K8" s="21">
        <f t="shared" si="3"/>
        <v>52</v>
      </c>
      <c r="L8" s="142"/>
      <c r="M8" s="95">
        <f>SUM(M9,M18,M26)</f>
        <v>40</v>
      </c>
      <c r="N8" s="21">
        <f>SUM(N9,N18)</f>
        <v>40</v>
      </c>
      <c r="O8" s="96">
        <f>SUM(O9,O18,O26)</f>
        <v>80</v>
      </c>
      <c r="P8" s="143"/>
      <c r="Q8" s="144"/>
      <c r="R8" s="145"/>
      <c r="S8" s="144"/>
      <c r="T8" s="145"/>
      <c r="U8" s="144"/>
    </row>
    <row r="9" spans="1:28" ht="12.75">
      <c r="A9" s="23"/>
      <c r="B9" s="24" t="s">
        <v>67</v>
      </c>
      <c r="C9" s="25">
        <v>2</v>
      </c>
      <c r="D9" s="25">
        <v>4</v>
      </c>
      <c r="E9" s="25">
        <v>2</v>
      </c>
      <c r="F9" s="26">
        <f>SUM(F10:F17)</f>
        <v>878</v>
      </c>
      <c r="G9" s="23"/>
      <c r="H9" s="26">
        <f t="shared" ref="H9:K9" si="4">SUM(H10:H17)</f>
        <v>878</v>
      </c>
      <c r="I9" s="26">
        <f t="shared" si="4"/>
        <v>94</v>
      </c>
      <c r="J9" s="26">
        <f t="shared" si="4"/>
        <v>57</v>
      </c>
      <c r="K9" s="26">
        <f t="shared" si="4"/>
        <v>33</v>
      </c>
      <c r="L9" s="146"/>
      <c r="M9" s="147">
        <f t="shared" ref="M9:O9" si="5">SUM(M10:M17)</f>
        <v>22</v>
      </c>
      <c r="N9" s="26">
        <f t="shared" si="5"/>
        <v>26</v>
      </c>
      <c r="O9" s="148">
        <f t="shared" si="5"/>
        <v>46</v>
      </c>
      <c r="P9" s="149"/>
      <c r="Q9" s="150"/>
      <c r="R9" s="151"/>
      <c r="S9" s="150"/>
      <c r="T9" s="151"/>
      <c r="U9" s="150"/>
    </row>
    <row r="10" spans="1:28" ht="12.75">
      <c r="A10" s="27" t="s">
        <v>41</v>
      </c>
      <c r="B10" s="28" t="s">
        <v>68</v>
      </c>
      <c r="C10" s="27" t="s">
        <v>24</v>
      </c>
      <c r="D10" s="29"/>
      <c r="E10" s="29"/>
      <c r="F10" s="27">
        <v>78</v>
      </c>
      <c r="G10" s="29"/>
      <c r="H10" s="13">
        <v>78</v>
      </c>
      <c r="I10" s="27">
        <v>22</v>
      </c>
      <c r="J10" s="32">
        <v>11</v>
      </c>
      <c r="K10" s="32">
        <v>11</v>
      </c>
      <c r="L10" s="73"/>
      <c r="M10" s="83">
        <v>4</v>
      </c>
      <c r="N10" s="32">
        <v>6</v>
      </c>
      <c r="O10" s="93">
        <v>12</v>
      </c>
      <c r="P10" s="74"/>
      <c r="Q10" s="89"/>
      <c r="R10" s="126"/>
      <c r="S10" s="89"/>
      <c r="T10" s="126"/>
      <c r="U10" s="89"/>
    </row>
    <row r="11" spans="1:28" ht="12.75">
      <c r="A11" s="27" t="s">
        <v>43</v>
      </c>
      <c r="B11" s="28" t="s">
        <v>69</v>
      </c>
      <c r="C11" s="29"/>
      <c r="D11" s="27" t="s">
        <v>9</v>
      </c>
      <c r="E11" s="29"/>
      <c r="F11" s="27">
        <v>109</v>
      </c>
      <c r="G11" s="29"/>
      <c r="H11" s="13">
        <v>109</v>
      </c>
      <c r="I11" s="27">
        <v>10</v>
      </c>
      <c r="J11" s="32">
        <v>10</v>
      </c>
      <c r="K11" s="37"/>
      <c r="L11" s="73"/>
      <c r="M11" s="83">
        <v>2</v>
      </c>
      <c r="N11" s="32">
        <v>2</v>
      </c>
      <c r="O11" s="82">
        <v>6</v>
      </c>
      <c r="P11" s="74"/>
      <c r="Q11" s="89"/>
      <c r="R11" s="126"/>
      <c r="S11" s="89"/>
      <c r="T11" s="126"/>
      <c r="U11" s="89"/>
    </row>
    <row r="12" spans="1:28" ht="12.75">
      <c r="A12" s="27" t="s">
        <v>70</v>
      </c>
      <c r="B12" s="28" t="s">
        <v>71</v>
      </c>
      <c r="C12" s="29"/>
      <c r="D12" s="27" t="s">
        <v>9</v>
      </c>
      <c r="E12" s="29"/>
      <c r="F12" s="27">
        <v>117</v>
      </c>
      <c r="G12" s="29"/>
      <c r="H12" s="13">
        <v>117</v>
      </c>
      <c r="I12" s="27">
        <v>12</v>
      </c>
      <c r="J12" s="32">
        <v>2</v>
      </c>
      <c r="K12" s="32">
        <v>10</v>
      </c>
      <c r="L12" s="73"/>
      <c r="M12" s="83">
        <v>2</v>
      </c>
      <c r="N12" s="32">
        <v>4</v>
      </c>
      <c r="O12" s="82">
        <v>6</v>
      </c>
      <c r="P12" s="74"/>
      <c r="Q12" s="89"/>
      <c r="R12" s="126"/>
      <c r="S12" s="89"/>
      <c r="T12" s="126"/>
      <c r="U12" s="89"/>
    </row>
    <row r="13" spans="1:28" ht="12.75">
      <c r="A13" s="27" t="s">
        <v>72</v>
      </c>
      <c r="B13" s="28" t="s">
        <v>73</v>
      </c>
      <c r="C13" s="27" t="s">
        <v>24</v>
      </c>
      <c r="D13" s="27"/>
      <c r="E13" s="29"/>
      <c r="F13" s="27">
        <v>234</v>
      </c>
      <c r="G13" s="29"/>
      <c r="H13" s="13">
        <v>234</v>
      </c>
      <c r="I13" s="27">
        <v>24</v>
      </c>
      <c r="J13" s="32">
        <v>17</v>
      </c>
      <c r="K13" s="32">
        <v>7</v>
      </c>
      <c r="L13" s="73"/>
      <c r="M13" s="83">
        <v>4</v>
      </c>
      <c r="N13" s="32">
        <v>6</v>
      </c>
      <c r="O13" s="93">
        <v>14</v>
      </c>
      <c r="P13" s="74"/>
      <c r="Q13" s="89"/>
      <c r="R13" s="126"/>
      <c r="S13" s="89"/>
      <c r="T13" s="126"/>
      <c r="U13" s="89"/>
    </row>
    <row r="14" spans="1:28" ht="12.75">
      <c r="A14" s="27" t="s">
        <v>74</v>
      </c>
      <c r="B14" s="28" t="s">
        <v>75</v>
      </c>
      <c r="C14" s="29"/>
      <c r="D14" s="27" t="s">
        <v>9</v>
      </c>
      <c r="E14" s="29"/>
      <c r="F14" s="27">
        <v>117</v>
      </c>
      <c r="G14" s="29"/>
      <c r="H14" s="13">
        <v>117</v>
      </c>
      <c r="I14" s="27">
        <v>12</v>
      </c>
      <c r="J14" s="32">
        <v>7</v>
      </c>
      <c r="K14" s="32">
        <v>5</v>
      </c>
      <c r="L14" s="73"/>
      <c r="M14" s="83">
        <v>2</v>
      </c>
      <c r="N14" s="32">
        <v>4</v>
      </c>
      <c r="O14" s="82">
        <v>6</v>
      </c>
      <c r="P14" s="74"/>
      <c r="Q14" s="89"/>
      <c r="R14" s="126"/>
      <c r="S14" s="89"/>
      <c r="T14" s="126"/>
      <c r="U14" s="89"/>
    </row>
    <row r="15" spans="1:28" ht="12.75">
      <c r="A15" s="27" t="s">
        <v>76</v>
      </c>
      <c r="B15" s="28" t="s">
        <v>42</v>
      </c>
      <c r="C15" s="29"/>
      <c r="D15" s="27" t="s">
        <v>9</v>
      </c>
      <c r="E15" s="27"/>
      <c r="F15" s="27">
        <v>117</v>
      </c>
      <c r="G15" s="29"/>
      <c r="H15" s="13">
        <v>117</v>
      </c>
      <c r="I15" s="27">
        <v>2</v>
      </c>
      <c r="J15" s="32">
        <v>2</v>
      </c>
      <c r="K15" s="32"/>
      <c r="L15" s="73"/>
      <c r="M15" s="121">
        <v>2</v>
      </c>
      <c r="N15" s="32"/>
      <c r="O15" s="105"/>
      <c r="P15" s="74"/>
      <c r="Q15" s="89"/>
      <c r="R15" s="126"/>
      <c r="S15" s="89"/>
      <c r="T15" s="126"/>
      <c r="U15" s="89"/>
    </row>
    <row r="16" spans="1:28" ht="12.75">
      <c r="A16" s="27" t="s">
        <v>77</v>
      </c>
      <c r="B16" s="28" t="s">
        <v>78</v>
      </c>
      <c r="C16" s="29"/>
      <c r="D16" s="27" t="s">
        <v>9</v>
      </c>
      <c r="E16" s="29"/>
      <c r="F16" s="27">
        <v>70</v>
      </c>
      <c r="G16" s="29"/>
      <c r="H16" s="13">
        <v>70</v>
      </c>
      <c r="I16" s="27">
        <v>8</v>
      </c>
      <c r="J16" s="32">
        <v>8</v>
      </c>
      <c r="K16" s="32"/>
      <c r="L16" s="73"/>
      <c r="M16" s="83">
        <v>4</v>
      </c>
      <c r="N16" s="30">
        <v>4</v>
      </c>
      <c r="O16" s="105"/>
      <c r="P16" s="74"/>
      <c r="Q16" s="89"/>
      <c r="R16" s="126"/>
      <c r="S16" s="89"/>
      <c r="T16" s="126"/>
      <c r="U16" s="89"/>
    </row>
    <row r="17" spans="1:21" ht="12.75">
      <c r="A17" s="27" t="s">
        <v>79</v>
      </c>
      <c r="B17" s="28" t="s">
        <v>80</v>
      </c>
      <c r="C17" s="29"/>
      <c r="D17" s="27"/>
      <c r="E17" s="27" t="s">
        <v>15</v>
      </c>
      <c r="F17" s="27">
        <v>36</v>
      </c>
      <c r="G17" s="29"/>
      <c r="H17" s="13">
        <v>36</v>
      </c>
      <c r="I17" s="27">
        <v>4</v>
      </c>
      <c r="J17" s="72"/>
      <c r="K17" s="72"/>
      <c r="L17" s="73"/>
      <c r="M17" s="83">
        <v>2</v>
      </c>
      <c r="N17" s="37"/>
      <c r="O17" s="152">
        <v>2</v>
      </c>
      <c r="P17" s="74"/>
      <c r="Q17" s="89"/>
      <c r="R17" s="126"/>
      <c r="S17" s="89"/>
      <c r="T17" s="126"/>
      <c r="U17" s="89"/>
    </row>
    <row r="18" spans="1:21" ht="12.75">
      <c r="A18" s="33"/>
      <c r="B18" s="24" t="s">
        <v>81</v>
      </c>
      <c r="C18" s="25">
        <v>1</v>
      </c>
      <c r="D18" s="25">
        <v>5</v>
      </c>
      <c r="E18" s="25">
        <v>1</v>
      </c>
      <c r="F18" s="26">
        <f>SUM(F19:F25)</f>
        <v>490</v>
      </c>
      <c r="G18" s="33"/>
      <c r="H18" s="26">
        <f t="shared" ref="H18:K18" si="6">SUM(H19:H25)</f>
        <v>490</v>
      </c>
      <c r="I18" s="26">
        <f t="shared" si="6"/>
        <v>62</v>
      </c>
      <c r="J18" s="26">
        <f t="shared" si="6"/>
        <v>31</v>
      </c>
      <c r="K18" s="26">
        <f t="shared" si="6"/>
        <v>19</v>
      </c>
      <c r="L18" s="153"/>
      <c r="M18" s="147">
        <f t="shared" ref="M18:O18" si="7">SUM(M19:M25)</f>
        <v>16</v>
      </c>
      <c r="N18" s="26">
        <f t="shared" si="7"/>
        <v>14</v>
      </c>
      <c r="O18" s="148">
        <f t="shared" si="7"/>
        <v>32</v>
      </c>
      <c r="P18" s="154"/>
      <c r="Q18" s="155"/>
      <c r="R18" s="156"/>
      <c r="S18" s="155"/>
      <c r="T18" s="156"/>
      <c r="U18" s="155"/>
    </row>
    <row r="19" spans="1:21" ht="12.75">
      <c r="A19" s="27" t="s">
        <v>82</v>
      </c>
      <c r="B19" s="28" t="s">
        <v>191</v>
      </c>
      <c r="C19" s="29"/>
      <c r="D19" s="27" t="s">
        <v>9</v>
      </c>
      <c r="E19" s="29"/>
      <c r="F19" s="27">
        <v>100</v>
      </c>
      <c r="G19" s="29"/>
      <c r="H19" s="13">
        <v>100</v>
      </c>
      <c r="I19" s="27">
        <v>10</v>
      </c>
      <c r="J19" s="32">
        <v>5</v>
      </c>
      <c r="K19" s="32">
        <v>5</v>
      </c>
      <c r="L19" s="73"/>
      <c r="M19" s="83">
        <v>2</v>
      </c>
      <c r="N19" s="32">
        <v>2</v>
      </c>
      <c r="O19" s="82">
        <v>6</v>
      </c>
      <c r="P19" s="74"/>
      <c r="Q19" s="89"/>
      <c r="R19" s="126"/>
      <c r="S19" s="89"/>
      <c r="T19" s="126"/>
      <c r="U19" s="89"/>
    </row>
    <row r="20" spans="1:21" ht="12.75">
      <c r="A20" s="27" t="s">
        <v>83</v>
      </c>
      <c r="B20" s="28" t="s">
        <v>142</v>
      </c>
      <c r="C20" s="29"/>
      <c r="D20" s="27" t="s">
        <v>9</v>
      </c>
      <c r="E20" s="29"/>
      <c r="F20" s="27">
        <v>78</v>
      </c>
      <c r="G20" s="27"/>
      <c r="H20" s="13">
        <v>78</v>
      </c>
      <c r="I20" s="27">
        <v>10</v>
      </c>
      <c r="J20" s="32">
        <v>2</v>
      </c>
      <c r="K20" s="32">
        <v>8</v>
      </c>
      <c r="L20" s="73"/>
      <c r="M20" s="83">
        <v>2</v>
      </c>
      <c r="N20" s="32">
        <v>2</v>
      </c>
      <c r="O20" s="82">
        <v>6</v>
      </c>
      <c r="P20" s="74"/>
      <c r="Q20" s="89"/>
      <c r="R20" s="126"/>
      <c r="S20" s="89"/>
      <c r="T20" s="126"/>
      <c r="U20" s="89"/>
    </row>
    <row r="21" spans="1:21" ht="12.75">
      <c r="A21" s="27" t="s">
        <v>84</v>
      </c>
      <c r="B21" s="28" t="s">
        <v>138</v>
      </c>
      <c r="C21" s="29"/>
      <c r="D21" s="27" t="s">
        <v>9</v>
      </c>
      <c r="E21" s="29"/>
      <c r="F21" s="27">
        <v>68</v>
      </c>
      <c r="G21" s="29"/>
      <c r="H21" s="13">
        <v>68</v>
      </c>
      <c r="I21" s="27">
        <v>8</v>
      </c>
      <c r="J21" s="32">
        <v>6</v>
      </c>
      <c r="K21" s="32">
        <v>2</v>
      </c>
      <c r="L21" s="73"/>
      <c r="M21" s="83">
        <v>2</v>
      </c>
      <c r="N21" s="32"/>
      <c r="O21" s="82">
        <v>6</v>
      </c>
      <c r="P21" s="74"/>
      <c r="Q21" s="89"/>
      <c r="R21" s="126"/>
      <c r="S21" s="89"/>
      <c r="T21" s="126"/>
      <c r="U21" s="89"/>
    </row>
    <row r="22" spans="1:21" ht="12.75">
      <c r="A22" s="27" t="s">
        <v>85</v>
      </c>
      <c r="B22" s="28" t="s">
        <v>139</v>
      </c>
      <c r="C22" s="27" t="s">
        <v>24</v>
      </c>
      <c r="D22" s="27"/>
      <c r="E22" s="29"/>
      <c r="F22" s="27">
        <v>68</v>
      </c>
      <c r="G22" s="29"/>
      <c r="H22" s="13">
        <v>68</v>
      </c>
      <c r="I22" s="27">
        <v>14</v>
      </c>
      <c r="J22" s="32">
        <v>10</v>
      </c>
      <c r="K22" s="32">
        <v>4</v>
      </c>
      <c r="L22" s="73"/>
      <c r="M22" s="83">
        <v>2</v>
      </c>
      <c r="N22" s="32">
        <v>4</v>
      </c>
      <c r="O22" s="93">
        <v>8</v>
      </c>
      <c r="P22" s="74"/>
      <c r="Q22" s="89"/>
      <c r="R22" s="126"/>
      <c r="S22" s="89"/>
      <c r="T22" s="126"/>
      <c r="U22" s="89"/>
    </row>
    <row r="23" spans="1:21" ht="12.75">
      <c r="A23" s="27" t="s">
        <v>86</v>
      </c>
      <c r="B23" s="28" t="s">
        <v>137</v>
      </c>
      <c r="C23" s="29"/>
      <c r="D23" s="27" t="s">
        <v>9</v>
      </c>
      <c r="E23" s="29"/>
      <c r="F23" s="27">
        <v>36</v>
      </c>
      <c r="G23" s="29"/>
      <c r="H23" s="13">
        <v>36</v>
      </c>
      <c r="I23" s="27">
        <v>4</v>
      </c>
      <c r="J23" s="32">
        <v>4</v>
      </c>
      <c r="K23" s="32"/>
      <c r="L23" s="73"/>
      <c r="M23" s="83">
        <v>2</v>
      </c>
      <c r="N23" s="30">
        <v>2</v>
      </c>
      <c r="O23" s="104"/>
      <c r="P23" s="74"/>
      <c r="Q23" s="89"/>
      <c r="R23" s="126"/>
      <c r="S23" s="89"/>
      <c r="T23" s="126"/>
      <c r="U23" s="89"/>
    </row>
    <row r="24" spans="1:21" ht="12.75">
      <c r="A24" s="27" t="s">
        <v>87</v>
      </c>
      <c r="B24" s="28" t="s">
        <v>136</v>
      </c>
      <c r="C24" s="29"/>
      <c r="D24" s="27" t="s">
        <v>9</v>
      </c>
      <c r="E24" s="29"/>
      <c r="F24" s="27">
        <v>108</v>
      </c>
      <c r="G24" s="29"/>
      <c r="H24" s="13">
        <v>108</v>
      </c>
      <c r="I24" s="27">
        <v>12</v>
      </c>
      <c r="J24" s="72"/>
      <c r="K24" s="72"/>
      <c r="L24" s="73"/>
      <c r="M24" s="83">
        <v>4</v>
      </c>
      <c r="N24" s="32">
        <v>2</v>
      </c>
      <c r="O24" s="82">
        <v>6</v>
      </c>
      <c r="P24" s="74"/>
      <c r="Q24" s="89"/>
      <c r="R24" s="126"/>
      <c r="S24" s="89"/>
      <c r="T24" s="126"/>
      <c r="U24" s="89"/>
    </row>
    <row r="25" spans="1:21" ht="12.75">
      <c r="A25" s="27" t="s">
        <v>90</v>
      </c>
      <c r="B25" s="28" t="s">
        <v>88</v>
      </c>
      <c r="C25" s="29"/>
      <c r="D25" s="27"/>
      <c r="E25" s="27" t="s">
        <v>15</v>
      </c>
      <c r="F25" s="27">
        <v>32</v>
      </c>
      <c r="G25" s="29"/>
      <c r="H25" s="13">
        <v>32</v>
      </c>
      <c r="I25" s="27">
        <v>4</v>
      </c>
      <c r="J25" s="32">
        <v>4</v>
      </c>
      <c r="K25" s="37"/>
      <c r="L25" s="73"/>
      <c r="M25" s="83">
        <v>2</v>
      </c>
      <c r="N25" s="31">
        <v>2</v>
      </c>
      <c r="O25" s="105"/>
      <c r="P25" s="74"/>
      <c r="Q25" s="89"/>
      <c r="R25" s="126"/>
      <c r="S25" s="89"/>
      <c r="T25" s="126"/>
      <c r="U25" s="89"/>
    </row>
    <row r="26" spans="1:21" ht="12.75">
      <c r="A26" s="25"/>
      <c r="B26" s="34" t="s">
        <v>89</v>
      </c>
      <c r="C26" s="26"/>
      <c r="D26" s="25">
        <v>1</v>
      </c>
      <c r="E26" s="25"/>
      <c r="F26" s="26">
        <f>SUM(F27)</f>
        <v>36</v>
      </c>
      <c r="G26" s="26"/>
      <c r="H26" s="26">
        <f t="shared" ref="H26:J26" si="8">SUM(H27)</f>
        <v>36</v>
      </c>
      <c r="I26" s="26">
        <f t="shared" si="8"/>
        <v>4</v>
      </c>
      <c r="J26" s="26">
        <f t="shared" si="8"/>
        <v>4</v>
      </c>
      <c r="K26" s="26"/>
      <c r="L26" s="157"/>
      <c r="M26" s="147">
        <f>SUM(M27)</f>
        <v>2</v>
      </c>
      <c r="N26" s="26"/>
      <c r="O26" s="148">
        <f>SUM(O27)</f>
        <v>2</v>
      </c>
      <c r="P26" s="147"/>
      <c r="Q26" s="158"/>
      <c r="R26" s="159"/>
      <c r="S26" s="158"/>
      <c r="T26" s="159"/>
      <c r="U26" s="158"/>
    </row>
    <row r="27" spans="1:21" ht="12.75">
      <c r="A27" s="32" t="s">
        <v>135</v>
      </c>
      <c r="B27" s="35" t="s">
        <v>91</v>
      </c>
      <c r="C27" s="37"/>
      <c r="D27" s="32" t="s">
        <v>9</v>
      </c>
      <c r="E27" s="32"/>
      <c r="F27" s="32">
        <v>36</v>
      </c>
      <c r="G27" s="37"/>
      <c r="H27" s="36">
        <v>36</v>
      </c>
      <c r="I27" s="32">
        <v>4</v>
      </c>
      <c r="J27" s="32">
        <v>4</v>
      </c>
      <c r="K27" s="37"/>
      <c r="L27" s="92"/>
      <c r="M27" s="83">
        <v>2</v>
      </c>
      <c r="N27" s="37"/>
      <c r="O27" s="82">
        <v>2</v>
      </c>
      <c r="P27" s="175"/>
      <c r="Q27" s="176"/>
      <c r="R27" s="177"/>
      <c r="S27" s="176"/>
      <c r="T27" s="177"/>
      <c r="U27" s="176"/>
    </row>
    <row r="28" spans="1:21" ht="12.75">
      <c r="A28" s="38" t="s">
        <v>92</v>
      </c>
      <c r="B28" s="61" t="s">
        <v>93</v>
      </c>
      <c r="C28" s="39"/>
      <c r="D28" s="38">
        <v>5</v>
      </c>
      <c r="E28" s="38">
        <v>3</v>
      </c>
      <c r="F28" s="39">
        <f t="shared" ref="F28:K28" si="9">SUM(F29:F32)</f>
        <v>498</v>
      </c>
      <c r="G28" s="39">
        <f t="shared" si="9"/>
        <v>166</v>
      </c>
      <c r="H28" s="39">
        <f t="shared" si="9"/>
        <v>332</v>
      </c>
      <c r="I28" s="39">
        <f t="shared" si="9"/>
        <v>54</v>
      </c>
      <c r="J28" s="39">
        <f t="shared" si="9"/>
        <v>0</v>
      </c>
      <c r="K28" s="39">
        <f t="shared" si="9"/>
        <v>0</v>
      </c>
      <c r="L28" s="67"/>
      <c r="M28" s="68"/>
      <c r="N28" s="39"/>
      <c r="O28" s="69"/>
      <c r="P28" s="68">
        <f t="shared" ref="P28:U28" si="10">SUM(P29:P32)</f>
        <v>14</v>
      </c>
      <c r="Q28" s="70">
        <f t="shared" si="10"/>
        <v>4</v>
      </c>
      <c r="R28" s="71">
        <f t="shared" si="10"/>
        <v>12</v>
      </c>
      <c r="S28" s="70">
        <f t="shared" si="10"/>
        <v>12</v>
      </c>
      <c r="T28" s="71">
        <f t="shared" si="10"/>
        <v>8</v>
      </c>
      <c r="U28" s="70">
        <f t="shared" si="10"/>
        <v>4</v>
      </c>
    </row>
    <row r="29" spans="1:21" ht="12.75">
      <c r="A29" s="27" t="s">
        <v>94</v>
      </c>
      <c r="B29" s="28" t="s">
        <v>95</v>
      </c>
      <c r="C29" s="29"/>
      <c r="D29" s="27" t="s">
        <v>9</v>
      </c>
      <c r="E29" s="29"/>
      <c r="F29" s="27">
        <v>72</v>
      </c>
      <c r="G29" s="27">
        <v>24</v>
      </c>
      <c r="H29" s="13">
        <v>48</v>
      </c>
      <c r="I29" s="27">
        <v>8</v>
      </c>
      <c r="J29" s="27"/>
      <c r="K29" s="27"/>
      <c r="L29" s="73"/>
      <c r="M29" s="74"/>
      <c r="N29" s="29"/>
      <c r="O29" s="75"/>
      <c r="P29" s="76"/>
      <c r="Q29" s="77"/>
      <c r="R29" s="80">
        <v>4</v>
      </c>
      <c r="S29" s="81">
        <v>4</v>
      </c>
      <c r="T29" s="126"/>
      <c r="U29" s="89"/>
    </row>
    <row r="30" spans="1:21" ht="12.75">
      <c r="A30" s="27" t="s">
        <v>96</v>
      </c>
      <c r="B30" s="28" t="s">
        <v>75</v>
      </c>
      <c r="C30" s="29"/>
      <c r="D30" s="27" t="s">
        <v>9</v>
      </c>
      <c r="E30" s="29"/>
      <c r="F30" s="27">
        <v>72</v>
      </c>
      <c r="G30" s="27">
        <v>24</v>
      </c>
      <c r="H30" s="13">
        <v>48</v>
      </c>
      <c r="I30" s="27">
        <v>8</v>
      </c>
      <c r="J30" s="27"/>
      <c r="K30" s="27"/>
      <c r="L30" s="73"/>
      <c r="M30" s="74"/>
      <c r="N30" s="29"/>
      <c r="O30" s="75"/>
      <c r="P30" s="121">
        <v>8</v>
      </c>
      <c r="Q30" s="77"/>
      <c r="R30" s="78"/>
      <c r="S30" s="77"/>
      <c r="T30" s="126"/>
      <c r="U30" s="89"/>
    </row>
    <row r="31" spans="1:21" ht="12.75">
      <c r="A31" s="27" t="s">
        <v>97</v>
      </c>
      <c r="B31" s="28" t="s">
        <v>71</v>
      </c>
      <c r="C31" s="29"/>
      <c r="D31" s="27" t="s">
        <v>9</v>
      </c>
      <c r="E31" s="29"/>
      <c r="F31" s="27">
        <v>177</v>
      </c>
      <c r="G31" s="27">
        <v>59</v>
      </c>
      <c r="H31" s="13">
        <v>118</v>
      </c>
      <c r="I31" s="27">
        <v>36</v>
      </c>
      <c r="J31" s="27"/>
      <c r="K31" s="27"/>
      <c r="L31" s="73"/>
      <c r="M31" s="74"/>
      <c r="N31" s="29"/>
      <c r="O31" s="75"/>
      <c r="P31" s="83">
        <v>4</v>
      </c>
      <c r="Q31" s="79">
        <v>4</v>
      </c>
      <c r="R31" s="80">
        <v>8</v>
      </c>
      <c r="S31" s="79">
        <v>8</v>
      </c>
      <c r="T31" s="134">
        <v>8</v>
      </c>
      <c r="U31" s="81">
        <v>4</v>
      </c>
    </row>
    <row r="32" spans="1:21" ht="12.75">
      <c r="A32" s="27" t="s">
        <v>98</v>
      </c>
      <c r="B32" s="28" t="s">
        <v>42</v>
      </c>
      <c r="C32" s="29"/>
      <c r="D32" s="27" t="s">
        <v>9</v>
      </c>
      <c r="E32" s="27"/>
      <c r="F32" s="27">
        <v>177</v>
      </c>
      <c r="G32" s="27">
        <v>59</v>
      </c>
      <c r="H32" s="13">
        <v>118</v>
      </c>
      <c r="I32" s="27">
        <v>2</v>
      </c>
      <c r="J32" s="27"/>
      <c r="K32" s="27"/>
      <c r="L32" s="73"/>
      <c r="M32" s="74"/>
      <c r="N32" s="29"/>
      <c r="O32" s="75"/>
      <c r="P32" s="121">
        <v>2</v>
      </c>
      <c r="Q32" s="79"/>
      <c r="R32" s="80"/>
      <c r="S32" s="79"/>
      <c r="T32" s="126"/>
      <c r="U32" s="89"/>
    </row>
    <row r="33" spans="1:21" ht="12.75">
      <c r="A33" s="14" t="s">
        <v>99</v>
      </c>
      <c r="B33" s="15" t="s">
        <v>100</v>
      </c>
      <c r="C33" s="16"/>
      <c r="D33" s="14">
        <v>2</v>
      </c>
      <c r="E33" s="16"/>
      <c r="F33" s="16">
        <f t="shared" ref="F33:K33" si="11">SUM(F34:F35)</f>
        <v>174</v>
      </c>
      <c r="G33" s="16">
        <f t="shared" si="11"/>
        <v>58</v>
      </c>
      <c r="H33" s="16">
        <f t="shared" si="11"/>
        <v>116</v>
      </c>
      <c r="I33" s="16">
        <f t="shared" si="11"/>
        <v>32</v>
      </c>
      <c r="J33" s="16">
        <f t="shared" si="11"/>
        <v>0</v>
      </c>
      <c r="K33" s="16">
        <f t="shared" si="11"/>
        <v>0</v>
      </c>
      <c r="L33" s="84"/>
      <c r="M33" s="85"/>
      <c r="N33" s="16"/>
      <c r="O33" s="86"/>
      <c r="P33" s="85">
        <f t="shared" ref="P33:S33" si="12">SUM(P34:P35)</f>
        <v>20</v>
      </c>
      <c r="Q33" s="87">
        <f t="shared" si="12"/>
        <v>0</v>
      </c>
      <c r="R33" s="88">
        <f t="shared" si="12"/>
        <v>6</v>
      </c>
      <c r="S33" s="87">
        <f t="shared" si="12"/>
        <v>6</v>
      </c>
      <c r="T33" s="88"/>
      <c r="U33" s="87"/>
    </row>
    <row r="34" spans="1:21" ht="12.75">
      <c r="A34" s="27" t="s">
        <v>101</v>
      </c>
      <c r="B34" s="28" t="s">
        <v>73</v>
      </c>
      <c r="C34" s="29"/>
      <c r="D34" s="27" t="s">
        <v>9</v>
      </c>
      <c r="E34" s="29"/>
      <c r="F34" s="27">
        <v>87</v>
      </c>
      <c r="G34" s="27">
        <v>29</v>
      </c>
      <c r="H34" s="13">
        <v>58</v>
      </c>
      <c r="I34" s="27">
        <v>10</v>
      </c>
      <c r="J34" s="27"/>
      <c r="K34" s="29"/>
      <c r="L34" s="73"/>
      <c r="M34" s="74"/>
      <c r="N34" s="29"/>
      <c r="O34" s="75"/>
      <c r="P34" s="121">
        <v>10</v>
      </c>
      <c r="Q34" s="77"/>
      <c r="R34" s="126"/>
      <c r="S34" s="89"/>
      <c r="T34" s="90"/>
      <c r="U34" s="91"/>
    </row>
    <row r="35" spans="1:21" ht="25.5">
      <c r="A35" s="40" t="s">
        <v>102</v>
      </c>
      <c r="B35" s="41" t="s">
        <v>105</v>
      </c>
      <c r="C35" s="42"/>
      <c r="D35" s="40" t="s">
        <v>9</v>
      </c>
      <c r="E35" s="42"/>
      <c r="F35" s="40">
        <v>87</v>
      </c>
      <c r="G35" s="40">
        <v>29</v>
      </c>
      <c r="H35" s="43">
        <v>58</v>
      </c>
      <c r="I35" s="40">
        <v>22</v>
      </c>
      <c r="J35" s="40"/>
      <c r="K35" s="40"/>
      <c r="L35" s="99"/>
      <c r="M35" s="106"/>
      <c r="N35" s="42"/>
      <c r="O35" s="107"/>
      <c r="P35" s="100">
        <v>10</v>
      </c>
      <c r="Q35" s="119"/>
      <c r="R35" s="135">
        <v>6</v>
      </c>
      <c r="S35" s="110">
        <v>6</v>
      </c>
      <c r="T35" s="123"/>
      <c r="U35" s="124"/>
    </row>
    <row r="36" spans="1:21" ht="12.75">
      <c r="A36" s="14" t="s">
        <v>18</v>
      </c>
      <c r="B36" s="15" t="s">
        <v>103</v>
      </c>
      <c r="C36" s="16"/>
      <c r="D36" s="16"/>
      <c r="E36" s="16"/>
      <c r="F36" s="16">
        <f t="shared" ref="F36:K36" si="13">SUM(F37,F51)</f>
        <v>2730</v>
      </c>
      <c r="G36" s="16">
        <f t="shared" si="13"/>
        <v>694</v>
      </c>
      <c r="H36" s="16">
        <f t="shared" si="13"/>
        <v>2000</v>
      </c>
      <c r="I36" s="16">
        <f t="shared" si="13"/>
        <v>362</v>
      </c>
      <c r="J36" s="16">
        <f t="shared" si="13"/>
        <v>0</v>
      </c>
      <c r="K36" s="16">
        <f t="shared" si="13"/>
        <v>0</v>
      </c>
      <c r="L36" s="84">
        <f>SUM(L51)</f>
        <v>20</v>
      </c>
      <c r="M36" s="85"/>
      <c r="N36" s="16"/>
      <c r="O36" s="86"/>
      <c r="P36" s="85">
        <f t="shared" ref="P36:U36" si="14">SUM(P37,P51)</f>
        <v>46</v>
      </c>
      <c r="Q36" s="87">
        <f t="shared" si="14"/>
        <v>76</v>
      </c>
      <c r="R36" s="88">
        <f t="shared" si="14"/>
        <v>62</v>
      </c>
      <c r="S36" s="87">
        <f t="shared" si="14"/>
        <v>62</v>
      </c>
      <c r="T36" s="88">
        <f t="shared" si="14"/>
        <v>72</v>
      </c>
      <c r="U36" s="87">
        <f t="shared" si="14"/>
        <v>36</v>
      </c>
    </row>
    <row r="37" spans="1:21" ht="12.75">
      <c r="A37" s="19" t="s">
        <v>7</v>
      </c>
      <c r="B37" s="20" t="s">
        <v>104</v>
      </c>
      <c r="C37" s="19">
        <v>5</v>
      </c>
      <c r="D37" s="19">
        <v>5</v>
      </c>
      <c r="E37" s="19">
        <v>2</v>
      </c>
      <c r="F37" s="21">
        <f t="shared" ref="F37:K37" si="15">SUM(F38:F50)</f>
        <v>882</v>
      </c>
      <c r="G37" s="21">
        <f t="shared" si="15"/>
        <v>294</v>
      </c>
      <c r="H37" s="21">
        <f t="shared" si="15"/>
        <v>588</v>
      </c>
      <c r="I37" s="21">
        <f t="shared" si="15"/>
        <v>106</v>
      </c>
      <c r="J37" s="21">
        <f t="shared" si="15"/>
        <v>0</v>
      </c>
      <c r="K37" s="21">
        <f t="shared" si="15"/>
        <v>0</v>
      </c>
      <c r="L37" s="94"/>
      <c r="M37" s="95"/>
      <c r="N37" s="21"/>
      <c r="O37" s="96"/>
      <c r="P37" s="95">
        <f t="shared" ref="P37:U37" si="16">SUM(P38:P50)</f>
        <v>16</v>
      </c>
      <c r="Q37" s="97">
        <f t="shared" si="16"/>
        <v>14</v>
      </c>
      <c r="R37" s="98">
        <f t="shared" si="16"/>
        <v>18</v>
      </c>
      <c r="S37" s="97">
        <f t="shared" si="16"/>
        <v>40</v>
      </c>
      <c r="T37" s="98">
        <f t="shared" si="16"/>
        <v>14</v>
      </c>
      <c r="U37" s="97">
        <f t="shared" si="16"/>
        <v>6</v>
      </c>
    </row>
    <row r="38" spans="1:21" ht="12.75">
      <c r="A38" s="27" t="s">
        <v>8</v>
      </c>
      <c r="B38" s="28" t="s">
        <v>143</v>
      </c>
      <c r="C38" s="27" t="s">
        <v>24</v>
      </c>
      <c r="D38" s="29"/>
      <c r="E38" s="29"/>
      <c r="F38" s="27">
        <v>105</v>
      </c>
      <c r="G38" s="27">
        <v>35</v>
      </c>
      <c r="H38" s="13">
        <v>70</v>
      </c>
      <c r="I38" s="27">
        <v>8</v>
      </c>
      <c r="J38" s="27"/>
      <c r="K38" s="27"/>
      <c r="L38" s="73"/>
      <c r="M38" s="74"/>
      <c r="N38" s="29"/>
      <c r="O38" s="75"/>
      <c r="P38" s="109">
        <v>8</v>
      </c>
      <c r="Q38" s="105"/>
      <c r="R38" s="76"/>
      <c r="S38" s="104"/>
      <c r="T38" s="126"/>
      <c r="U38" s="89"/>
    </row>
    <row r="39" spans="1:21" ht="12.75">
      <c r="A39" s="27" t="s">
        <v>10</v>
      </c>
      <c r="B39" s="28" t="s">
        <v>144</v>
      </c>
      <c r="C39" s="27" t="s">
        <v>24</v>
      </c>
      <c r="D39" s="29"/>
      <c r="E39" s="29"/>
      <c r="F39" s="27">
        <v>63</v>
      </c>
      <c r="G39" s="27">
        <v>21</v>
      </c>
      <c r="H39" s="13">
        <v>42</v>
      </c>
      <c r="I39" s="27">
        <v>4</v>
      </c>
      <c r="J39" s="27"/>
      <c r="K39" s="27"/>
      <c r="L39" s="73"/>
      <c r="M39" s="74"/>
      <c r="N39" s="29"/>
      <c r="O39" s="75"/>
      <c r="P39" s="83"/>
      <c r="Q39" s="93">
        <v>4</v>
      </c>
      <c r="R39" s="76"/>
      <c r="S39" s="104"/>
      <c r="T39" s="126"/>
      <c r="U39" s="89"/>
    </row>
    <row r="40" spans="1:21" ht="12.75">
      <c r="A40" s="27" t="s">
        <v>11</v>
      </c>
      <c r="B40" s="28" t="s">
        <v>145</v>
      </c>
      <c r="C40" s="27" t="s">
        <v>24</v>
      </c>
      <c r="D40" s="29"/>
      <c r="E40" s="29"/>
      <c r="F40" s="27">
        <v>81</v>
      </c>
      <c r="G40" s="27">
        <v>27</v>
      </c>
      <c r="H40" s="13">
        <v>54</v>
      </c>
      <c r="I40" s="27">
        <v>18</v>
      </c>
      <c r="J40" s="27"/>
      <c r="K40" s="27"/>
      <c r="L40" s="73"/>
      <c r="M40" s="74"/>
      <c r="N40" s="29"/>
      <c r="O40" s="75"/>
      <c r="P40" s="76"/>
      <c r="Q40" s="104"/>
      <c r="R40" s="83">
        <v>10</v>
      </c>
      <c r="S40" s="93">
        <v>8</v>
      </c>
      <c r="T40" s="126"/>
      <c r="U40" s="89"/>
    </row>
    <row r="41" spans="1:21" ht="12.75">
      <c r="A41" s="27" t="s">
        <v>12</v>
      </c>
      <c r="B41" s="28" t="s">
        <v>146</v>
      </c>
      <c r="C41" s="29"/>
      <c r="D41" s="27" t="s">
        <v>9</v>
      </c>
      <c r="E41" s="29"/>
      <c r="F41" s="27">
        <v>54</v>
      </c>
      <c r="G41" s="27">
        <v>18</v>
      </c>
      <c r="H41" s="13">
        <v>36</v>
      </c>
      <c r="I41" s="27">
        <v>10</v>
      </c>
      <c r="J41" s="27"/>
      <c r="K41" s="27"/>
      <c r="L41" s="73"/>
      <c r="M41" s="74"/>
      <c r="N41" s="29"/>
      <c r="O41" s="75"/>
      <c r="P41" s="76"/>
      <c r="Q41" s="104"/>
      <c r="R41" s="83"/>
      <c r="S41" s="82">
        <v>10</v>
      </c>
      <c r="T41" s="80"/>
      <c r="U41" s="89"/>
    </row>
    <row r="42" spans="1:21" ht="12.75">
      <c r="A42" s="27" t="s">
        <v>13</v>
      </c>
      <c r="B42" s="28" t="s">
        <v>147</v>
      </c>
      <c r="C42" s="29"/>
      <c r="D42" s="27" t="s">
        <v>9</v>
      </c>
      <c r="E42" s="29"/>
      <c r="F42" s="27">
        <v>75</v>
      </c>
      <c r="G42" s="27">
        <v>25</v>
      </c>
      <c r="H42" s="13">
        <v>50</v>
      </c>
      <c r="I42" s="27">
        <v>10</v>
      </c>
      <c r="J42" s="27"/>
      <c r="K42" s="27"/>
      <c r="L42" s="73"/>
      <c r="M42" s="74"/>
      <c r="N42" s="29"/>
      <c r="O42" s="75"/>
      <c r="P42" s="76"/>
      <c r="Q42" s="104"/>
      <c r="R42" s="76"/>
      <c r="S42" s="82">
        <v>10</v>
      </c>
      <c r="T42" s="134"/>
      <c r="U42" s="79"/>
    </row>
    <row r="43" spans="1:21" ht="12.75">
      <c r="A43" s="27" t="s">
        <v>17</v>
      </c>
      <c r="B43" s="28" t="s">
        <v>148</v>
      </c>
      <c r="C43" s="29"/>
      <c r="D43" s="27" t="s">
        <v>9</v>
      </c>
      <c r="E43" s="29"/>
      <c r="F43" s="27">
        <v>48</v>
      </c>
      <c r="G43" s="27">
        <v>16</v>
      </c>
      <c r="H43" s="13">
        <v>32</v>
      </c>
      <c r="I43" s="27">
        <v>8</v>
      </c>
      <c r="J43" s="27"/>
      <c r="K43" s="27"/>
      <c r="L43" s="73"/>
      <c r="M43" s="74"/>
      <c r="N43" s="29"/>
      <c r="O43" s="75"/>
      <c r="P43" s="76"/>
      <c r="Q43" s="104"/>
      <c r="R43" s="83"/>
      <c r="S43" s="105"/>
      <c r="T43" s="130">
        <v>10</v>
      </c>
      <c r="U43" s="133"/>
    </row>
    <row r="44" spans="1:21" ht="12.75">
      <c r="A44" s="27" t="s">
        <v>44</v>
      </c>
      <c r="B44" s="28" t="s">
        <v>149</v>
      </c>
      <c r="C44" s="27" t="s">
        <v>24</v>
      </c>
      <c r="D44" s="29"/>
      <c r="E44" s="29"/>
      <c r="F44" s="27">
        <v>90</v>
      </c>
      <c r="G44" s="27">
        <v>30</v>
      </c>
      <c r="H44" s="13">
        <v>60</v>
      </c>
      <c r="I44" s="27">
        <v>6</v>
      </c>
      <c r="J44" s="27"/>
      <c r="K44" s="27"/>
      <c r="L44" s="73"/>
      <c r="M44" s="74"/>
      <c r="N44" s="29"/>
      <c r="O44" s="75"/>
      <c r="P44" s="83"/>
      <c r="Q44" s="93">
        <v>6</v>
      </c>
      <c r="R44" s="76"/>
      <c r="S44" s="104"/>
      <c r="T44" s="126"/>
      <c r="U44" s="89"/>
    </row>
    <row r="45" spans="1:21" ht="25.5">
      <c r="A45" s="40" t="s">
        <v>106</v>
      </c>
      <c r="B45" s="41" t="s">
        <v>150</v>
      </c>
      <c r="C45" s="42"/>
      <c r="D45" s="42"/>
      <c r="E45" s="40" t="s">
        <v>15</v>
      </c>
      <c r="F45" s="40">
        <v>48</v>
      </c>
      <c r="G45" s="40">
        <v>16</v>
      </c>
      <c r="H45" s="43">
        <v>32</v>
      </c>
      <c r="I45" s="40">
        <v>4</v>
      </c>
      <c r="J45" s="40"/>
      <c r="K45" s="40"/>
      <c r="L45" s="99"/>
      <c r="M45" s="106"/>
      <c r="N45" s="42"/>
      <c r="O45" s="107"/>
      <c r="P45" s="178">
        <v>4</v>
      </c>
      <c r="Q45" s="102"/>
      <c r="R45" s="101"/>
      <c r="S45" s="102"/>
      <c r="T45" s="128"/>
      <c r="U45" s="120"/>
    </row>
    <row r="46" spans="1:21" ht="12.75">
      <c r="A46" s="27" t="s">
        <v>107</v>
      </c>
      <c r="B46" s="28" t="s">
        <v>14</v>
      </c>
      <c r="C46" s="29"/>
      <c r="D46" s="27" t="s">
        <v>9</v>
      </c>
      <c r="E46" s="29"/>
      <c r="F46" s="27">
        <v>102</v>
      </c>
      <c r="G46" s="27">
        <v>34</v>
      </c>
      <c r="H46" s="13">
        <v>68</v>
      </c>
      <c r="I46" s="27">
        <v>12</v>
      </c>
      <c r="J46" s="27"/>
      <c r="K46" s="27"/>
      <c r="L46" s="73"/>
      <c r="M46" s="74"/>
      <c r="N46" s="29"/>
      <c r="O46" s="75"/>
      <c r="P46" s="83"/>
      <c r="Q46" s="104"/>
      <c r="R46" s="83"/>
      <c r="S46" s="82">
        <v>12</v>
      </c>
      <c r="T46" s="126"/>
      <c r="U46" s="89"/>
    </row>
    <row r="47" spans="1:21" ht="12.75">
      <c r="A47" s="27"/>
      <c r="B47" s="44" t="s">
        <v>108</v>
      </c>
      <c r="C47" s="29"/>
      <c r="D47" s="29"/>
      <c r="E47" s="29"/>
      <c r="F47" s="29"/>
      <c r="G47" s="29"/>
      <c r="H47" s="45"/>
      <c r="I47" s="29"/>
      <c r="J47" s="29"/>
      <c r="K47" s="29"/>
      <c r="L47" s="73"/>
      <c r="M47" s="74"/>
      <c r="N47" s="29"/>
      <c r="O47" s="75"/>
      <c r="P47" s="76"/>
      <c r="Q47" s="104"/>
      <c r="R47" s="83"/>
      <c r="S47" s="104"/>
      <c r="T47" s="126"/>
      <c r="U47" s="89"/>
    </row>
    <row r="48" spans="1:21" ht="12.75">
      <c r="A48" s="27" t="s">
        <v>109</v>
      </c>
      <c r="B48" s="28" t="s">
        <v>151</v>
      </c>
      <c r="C48" s="29"/>
      <c r="D48" s="27" t="s">
        <v>9</v>
      </c>
      <c r="E48" s="29"/>
      <c r="F48" s="27">
        <v>51</v>
      </c>
      <c r="G48" s="27">
        <v>17</v>
      </c>
      <c r="H48" s="13">
        <v>34</v>
      </c>
      <c r="I48" s="27">
        <v>8</v>
      </c>
      <c r="J48" s="27"/>
      <c r="K48" s="27"/>
      <c r="L48" s="73"/>
      <c r="M48" s="74"/>
      <c r="N48" s="29"/>
      <c r="O48" s="75"/>
      <c r="P48" s="76"/>
      <c r="Q48" s="104"/>
      <c r="R48" s="121">
        <v>8</v>
      </c>
      <c r="S48" s="105"/>
      <c r="T48" s="80"/>
      <c r="U48" s="133"/>
    </row>
    <row r="49" spans="1:21" ht="12.75">
      <c r="A49" s="27" t="s">
        <v>110</v>
      </c>
      <c r="B49" s="28" t="s">
        <v>152</v>
      </c>
      <c r="C49" s="29"/>
      <c r="D49" s="27"/>
      <c r="E49" s="27" t="s">
        <v>15</v>
      </c>
      <c r="F49" s="27">
        <v>63</v>
      </c>
      <c r="G49" s="27">
        <v>21</v>
      </c>
      <c r="H49" s="13">
        <v>42</v>
      </c>
      <c r="I49" s="27">
        <v>10</v>
      </c>
      <c r="J49" s="27"/>
      <c r="K49" s="27"/>
      <c r="L49" s="73"/>
      <c r="M49" s="74"/>
      <c r="N49" s="29"/>
      <c r="O49" s="75"/>
      <c r="P49" s="76"/>
      <c r="Q49" s="104"/>
      <c r="R49" s="76"/>
      <c r="S49" s="105"/>
      <c r="T49" s="134">
        <v>4</v>
      </c>
      <c r="U49" s="179">
        <v>6</v>
      </c>
    </row>
    <row r="50" spans="1:21" ht="12.75">
      <c r="A50" s="27" t="s">
        <v>111</v>
      </c>
      <c r="B50" s="28" t="s">
        <v>153</v>
      </c>
      <c r="C50" s="27" t="s">
        <v>24</v>
      </c>
      <c r="D50" s="29"/>
      <c r="E50" s="29"/>
      <c r="F50" s="27">
        <v>102</v>
      </c>
      <c r="G50" s="27">
        <v>34</v>
      </c>
      <c r="H50" s="13">
        <v>68</v>
      </c>
      <c r="I50" s="27">
        <v>8</v>
      </c>
      <c r="J50" s="27"/>
      <c r="K50" s="27"/>
      <c r="L50" s="73"/>
      <c r="M50" s="74"/>
      <c r="N50" s="29"/>
      <c r="O50" s="75"/>
      <c r="P50" s="83">
        <v>4</v>
      </c>
      <c r="Q50" s="93">
        <v>4</v>
      </c>
      <c r="R50" s="76"/>
      <c r="S50" s="104"/>
      <c r="T50" s="126"/>
      <c r="U50" s="89"/>
    </row>
    <row r="51" spans="1:21" ht="12.75">
      <c r="A51" s="46" t="s">
        <v>19</v>
      </c>
      <c r="B51" s="47" t="s">
        <v>20</v>
      </c>
      <c r="C51" s="48"/>
      <c r="D51" s="48"/>
      <c r="E51" s="48"/>
      <c r="F51" s="48">
        <f t="shared" ref="F51:I51" si="17">SUM(F52,F59,F67,F73,F81)</f>
        <v>1848</v>
      </c>
      <c r="G51" s="48">
        <f t="shared" si="17"/>
        <v>400</v>
      </c>
      <c r="H51" s="48">
        <f t="shared" si="17"/>
        <v>1412</v>
      </c>
      <c r="I51" s="48">
        <f t="shared" si="17"/>
        <v>256</v>
      </c>
      <c r="J51" s="48"/>
      <c r="K51" s="48"/>
      <c r="L51" s="111">
        <f t="shared" ref="L51:L52" si="18">SUM(L52)</f>
        <v>20</v>
      </c>
      <c r="M51" s="112"/>
      <c r="N51" s="48"/>
      <c r="O51" s="113"/>
      <c r="P51" s="112">
        <f t="shared" ref="P51:T51" si="19">SUM(P52,P59,P67,P73,P81)</f>
        <v>30</v>
      </c>
      <c r="Q51" s="113">
        <f t="shared" si="19"/>
        <v>62</v>
      </c>
      <c r="R51" s="112">
        <f t="shared" si="19"/>
        <v>44</v>
      </c>
      <c r="S51" s="113">
        <f t="shared" si="19"/>
        <v>22</v>
      </c>
      <c r="T51" s="112">
        <f t="shared" si="19"/>
        <v>58</v>
      </c>
      <c r="U51" s="113">
        <f>SUM(U52,U59,U67,U67,U73,U81)</f>
        <v>30</v>
      </c>
    </row>
    <row r="52" spans="1:21" ht="25.5">
      <c r="A52" s="49" t="s">
        <v>21</v>
      </c>
      <c r="B52" s="50" t="s">
        <v>154</v>
      </c>
      <c r="C52" s="49">
        <v>1</v>
      </c>
      <c r="D52" s="49">
        <v>5</v>
      </c>
      <c r="E52" s="51"/>
      <c r="F52" s="51">
        <f>SUM(F53,F54,F55,F57,F58)</f>
        <v>426</v>
      </c>
      <c r="G52" s="51">
        <f t="shared" ref="G52:H52" si="20">SUM(G53:G55,G57,G58)</f>
        <v>130</v>
      </c>
      <c r="H52" s="51">
        <f t="shared" si="20"/>
        <v>260</v>
      </c>
      <c r="I52" s="51">
        <f>SUM(I53:I58)</f>
        <v>74</v>
      </c>
      <c r="J52" s="51"/>
      <c r="K52" s="51"/>
      <c r="L52" s="114">
        <f t="shared" si="18"/>
        <v>20</v>
      </c>
      <c r="M52" s="115"/>
      <c r="N52" s="51"/>
      <c r="O52" s="116"/>
      <c r="P52" s="115">
        <f t="shared" ref="P52:R52" si="21">SUM(P53:P58)</f>
        <v>2</v>
      </c>
      <c r="Q52" s="117">
        <f t="shared" si="21"/>
        <v>42</v>
      </c>
      <c r="R52" s="118">
        <f t="shared" si="21"/>
        <v>20</v>
      </c>
      <c r="S52" s="117"/>
      <c r="T52" s="118"/>
      <c r="U52" s="117"/>
    </row>
    <row r="53" spans="1:21" ht="12.75">
      <c r="A53" s="27" t="s">
        <v>23</v>
      </c>
      <c r="B53" s="28" t="s">
        <v>155</v>
      </c>
      <c r="C53" s="27"/>
      <c r="D53" s="27" t="s">
        <v>9</v>
      </c>
      <c r="E53" s="29"/>
      <c r="F53" s="27">
        <v>150</v>
      </c>
      <c r="G53" s="27">
        <v>50</v>
      </c>
      <c r="H53" s="13">
        <v>100</v>
      </c>
      <c r="I53" s="27">
        <v>46</v>
      </c>
      <c r="J53" s="27"/>
      <c r="K53" s="27"/>
      <c r="L53" s="160">
        <v>20</v>
      </c>
      <c r="M53" s="74"/>
      <c r="N53" s="29"/>
      <c r="O53" s="75"/>
      <c r="P53" s="83">
        <v>2</v>
      </c>
      <c r="Q53" s="79">
        <v>24</v>
      </c>
      <c r="R53" s="130">
        <v>20</v>
      </c>
      <c r="S53" s="89"/>
      <c r="T53" s="90"/>
      <c r="U53" s="91"/>
    </row>
    <row r="54" spans="1:21" ht="12.75">
      <c r="A54" s="27" t="s">
        <v>36</v>
      </c>
      <c r="B54" s="28" t="s">
        <v>156</v>
      </c>
      <c r="C54" s="27"/>
      <c r="D54" s="27" t="s">
        <v>9</v>
      </c>
      <c r="E54" s="29"/>
      <c r="F54" s="27">
        <v>60</v>
      </c>
      <c r="G54" s="27">
        <v>20</v>
      </c>
      <c r="H54" s="13">
        <v>40</v>
      </c>
      <c r="I54" s="27">
        <v>6</v>
      </c>
      <c r="J54" s="27"/>
      <c r="K54" s="27"/>
      <c r="L54" s="73"/>
      <c r="M54" s="74"/>
      <c r="N54" s="29"/>
      <c r="O54" s="75"/>
      <c r="P54" s="76"/>
      <c r="Q54" s="81">
        <v>6</v>
      </c>
      <c r="R54" s="80"/>
      <c r="S54" s="89"/>
      <c r="T54" s="90"/>
      <c r="U54" s="91"/>
    </row>
    <row r="55" spans="1:21" ht="25.5">
      <c r="A55" s="40" t="s">
        <v>157</v>
      </c>
      <c r="B55" s="41" t="s">
        <v>158</v>
      </c>
      <c r="C55" s="40"/>
      <c r="D55" s="40" t="s">
        <v>9</v>
      </c>
      <c r="E55" s="42"/>
      <c r="F55" s="40">
        <v>120</v>
      </c>
      <c r="G55" s="40">
        <v>40</v>
      </c>
      <c r="H55" s="43">
        <v>80</v>
      </c>
      <c r="I55" s="40">
        <v>16</v>
      </c>
      <c r="J55" s="40"/>
      <c r="K55" s="40"/>
      <c r="L55" s="99"/>
      <c r="M55" s="106"/>
      <c r="N55" s="42"/>
      <c r="O55" s="107"/>
      <c r="P55" s="100"/>
      <c r="Q55" s="110">
        <v>8</v>
      </c>
      <c r="R55" s="108"/>
      <c r="S55" s="120"/>
      <c r="T55" s="123"/>
      <c r="U55" s="124"/>
    </row>
    <row r="56" spans="1:21" ht="12.75">
      <c r="A56" s="161"/>
      <c r="B56" s="44" t="s">
        <v>108</v>
      </c>
      <c r="C56" s="29"/>
      <c r="D56" s="29"/>
      <c r="E56" s="29"/>
      <c r="F56" s="29"/>
      <c r="G56" s="29"/>
      <c r="H56" s="45"/>
      <c r="I56" s="29"/>
      <c r="J56" s="29"/>
      <c r="K56" s="29"/>
      <c r="L56" s="73"/>
      <c r="M56" s="74"/>
      <c r="N56" s="29"/>
      <c r="O56" s="75"/>
      <c r="P56" s="76"/>
      <c r="Q56" s="77"/>
      <c r="R56" s="126"/>
      <c r="S56" s="89"/>
      <c r="T56" s="90"/>
      <c r="U56" s="91"/>
    </row>
    <row r="57" spans="1:21" ht="12.75">
      <c r="A57" s="27" t="s">
        <v>159</v>
      </c>
      <c r="B57" s="28" t="s">
        <v>160</v>
      </c>
      <c r="C57" s="27"/>
      <c r="D57" s="27" t="s">
        <v>9</v>
      </c>
      <c r="E57" s="29"/>
      <c r="F57" s="27">
        <v>60</v>
      </c>
      <c r="G57" s="27">
        <v>20</v>
      </c>
      <c r="H57" s="13">
        <v>40</v>
      </c>
      <c r="I57" s="27">
        <v>6</v>
      </c>
      <c r="J57" s="27"/>
      <c r="K57" s="27"/>
      <c r="L57" s="73"/>
      <c r="M57" s="74"/>
      <c r="N57" s="29"/>
      <c r="O57" s="75"/>
      <c r="P57" s="83"/>
      <c r="Q57" s="81">
        <v>4</v>
      </c>
      <c r="R57" s="80"/>
      <c r="S57" s="89"/>
      <c r="T57" s="90"/>
      <c r="U57" s="91"/>
    </row>
    <row r="58" spans="1:21" ht="12.75">
      <c r="A58" s="27" t="s">
        <v>25</v>
      </c>
      <c r="B58" s="28" t="s">
        <v>26</v>
      </c>
      <c r="C58" s="27" t="s">
        <v>22</v>
      </c>
      <c r="D58" s="27" t="s">
        <v>9</v>
      </c>
      <c r="E58" s="29"/>
      <c r="F58" s="27">
        <v>36</v>
      </c>
      <c r="G58" s="27">
        <v>0</v>
      </c>
      <c r="H58" s="13" t="s">
        <v>187</v>
      </c>
      <c r="I58" s="27">
        <v>0</v>
      </c>
      <c r="J58" s="27"/>
      <c r="K58" s="27"/>
      <c r="L58" s="73"/>
      <c r="M58" s="74"/>
      <c r="N58" s="29"/>
      <c r="O58" s="75"/>
      <c r="P58" s="76"/>
      <c r="Q58" s="79"/>
      <c r="R58" s="130" t="s">
        <v>141</v>
      </c>
      <c r="S58" s="89"/>
      <c r="T58" s="90"/>
      <c r="U58" s="91"/>
    </row>
    <row r="59" spans="1:21" ht="25.5">
      <c r="A59" s="49" t="s">
        <v>45</v>
      </c>
      <c r="B59" s="50" t="s">
        <v>161</v>
      </c>
      <c r="C59" s="49">
        <v>3</v>
      </c>
      <c r="D59" s="49">
        <v>4</v>
      </c>
      <c r="E59" s="51"/>
      <c r="F59" s="51">
        <f t="shared" ref="F59:H59" si="22">SUM(F60:F62,F64:F66)</f>
        <v>477</v>
      </c>
      <c r="G59" s="51">
        <f t="shared" si="22"/>
        <v>99</v>
      </c>
      <c r="H59" s="51">
        <f t="shared" si="22"/>
        <v>378</v>
      </c>
      <c r="I59" s="51">
        <f>SUM(I60:I66)</f>
        <v>68</v>
      </c>
      <c r="J59" s="51"/>
      <c r="K59" s="51"/>
      <c r="L59" s="114"/>
      <c r="M59" s="115"/>
      <c r="N59" s="51"/>
      <c r="O59" s="116"/>
      <c r="P59" s="115"/>
      <c r="Q59" s="117"/>
      <c r="R59" s="118">
        <f t="shared" ref="R59:U59" si="23">SUM(R60:R66)</f>
        <v>4</v>
      </c>
      <c r="S59" s="117">
        <f t="shared" si="23"/>
        <v>10</v>
      </c>
      <c r="T59" s="118">
        <f t="shared" si="23"/>
        <v>38</v>
      </c>
      <c r="U59" s="117">
        <f t="shared" si="23"/>
        <v>16</v>
      </c>
    </row>
    <row r="60" spans="1:21" ht="12.75">
      <c r="A60" s="27" t="s">
        <v>46</v>
      </c>
      <c r="B60" s="28" t="s">
        <v>162</v>
      </c>
      <c r="C60" s="27" t="s">
        <v>24</v>
      </c>
      <c r="D60" s="29"/>
      <c r="E60" s="29"/>
      <c r="F60" s="27">
        <v>75</v>
      </c>
      <c r="G60" s="27">
        <v>25</v>
      </c>
      <c r="H60" s="13">
        <v>50</v>
      </c>
      <c r="I60" s="27">
        <v>18</v>
      </c>
      <c r="J60" s="27"/>
      <c r="K60" s="27"/>
      <c r="L60" s="73"/>
      <c r="M60" s="74"/>
      <c r="N60" s="29"/>
      <c r="O60" s="75"/>
      <c r="P60" s="76"/>
      <c r="Q60" s="77"/>
      <c r="R60" s="80"/>
      <c r="S60" s="77"/>
      <c r="T60" s="162">
        <v>18</v>
      </c>
      <c r="U60" s="89"/>
    </row>
    <row r="61" spans="1:21" ht="12.75">
      <c r="A61" s="27" t="s">
        <v>163</v>
      </c>
      <c r="B61" s="53" t="s">
        <v>164</v>
      </c>
      <c r="C61" s="6" t="s">
        <v>24</v>
      </c>
      <c r="D61" s="8"/>
      <c r="E61" s="8"/>
      <c r="F61" s="6">
        <v>81</v>
      </c>
      <c r="G61" s="6">
        <v>27</v>
      </c>
      <c r="H61" s="7">
        <v>54</v>
      </c>
      <c r="I61" s="6">
        <v>18</v>
      </c>
      <c r="J61" s="6"/>
      <c r="K61" s="6"/>
      <c r="L61" s="125"/>
      <c r="M61" s="126"/>
      <c r="N61" s="8"/>
      <c r="O61" s="89"/>
      <c r="P61" s="78"/>
      <c r="Q61" s="77"/>
      <c r="R61" s="80"/>
      <c r="S61" s="77"/>
      <c r="T61" s="162">
        <v>18</v>
      </c>
      <c r="U61" s="79"/>
    </row>
    <row r="62" spans="1:21" ht="12.75">
      <c r="A62" s="27" t="s">
        <v>165</v>
      </c>
      <c r="B62" s="53" t="s">
        <v>166</v>
      </c>
      <c r="C62" s="8"/>
      <c r="D62" s="6" t="s">
        <v>9</v>
      </c>
      <c r="E62" s="8"/>
      <c r="F62" s="6">
        <v>75</v>
      </c>
      <c r="G62" s="6">
        <v>25</v>
      </c>
      <c r="H62" s="7">
        <v>50</v>
      </c>
      <c r="I62" s="6">
        <v>18</v>
      </c>
      <c r="J62" s="6"/>
      <c r="K62" s="6"/>
      <c r="L62" s="125"/>
      <c r="M62" s="126"/>
      <c r="N62" s="8"/>
      <c r="O62" s="89"/>
      <c r="P62" s="78"/>
      <c r="Q62" s="77"/>
      <c r="R62" s="80"/>
      <c r="S62" s="77"/>
      <c r="T62" s="134">
        <v>2</v>
      </c>
      <c r="U62" s="81">
        <v>16</v>
      </c>
    </row>
    <row r="63" spans="1:21" ht="12.75">
      <c r="A63" s="8"/>
      <c r="B63" s="171" t="s">
        <v>108</v>
      </c>
      <c r="C63" s="8"/>
      <c r="D63" s="8"/>
      <c r="E63" s="8"/>
      <c r="F63" s="8"/>
      <c r="G63" s="8"/>
      <c r="H63" s="172"/>
      <c r="I63" s="8"/>
      <c r="J63" s="8"/>
      <c r="K63" s="8"/>
      <c r="L63" s="125"/>
      <c r="M63" s="126"/>
      <c r="N63" s="8"/>
      <c r="O63" s="89"/>
      <c r="P63" s="78"/>
      <c r="Q63" s="77"/>
      <c r="R63" s="78"/>
      <c r="S63" s="77"/>
      <c r="T63" s="126"/>
      <c r="U63" s="89"/>
    </row>
    <row r="64" spans="1:21" ht="12.75">
      <c r="A64" s="6" t="s">
        <v>167</v>
      </c>
      <c r="B64" s="53" t="s">
        <v>168</v>
      </c>
      <c r="C64" s="8"/>
      <c r="D64" s="6" t="s">
        <v>9</v>
      </c>
      <c r="E64" s="8"/>
      <c r="F64" s="6">
        <v>66</v>
      </c>
      <c r="G64" s="6">
        <v>22</v>
      </c>
      <c r="H64" s="7">
        <v>44</v>
      </c>
      <c r="I64" s="6">
        <v>14</v>
      </c>
      <c r="J64" s="6"/>
      <c r="K64" s="6"/>
      <c r="L64" s="125"/>
      <c r="M64" s="126"/>
      <c r="N64" s="8"/>
      <c r="O64" s="89"/>
      <c r="P64" s="78"/>
      <c r="Q64" s="77"/>
      <c r="R64" s="80">
        <v>4</v>
      </c>
      <c r="S64" s="81">
        <v>10</v>
      </c>
      <c r="T64" s="126"/>
      <c r="U64" s="89"/>
    </row>
    <row r="65" spans="1:21" ht="12.75">
      <c r="A65" s="6" t="s">
        <v>47</v>
      </c>
      <c r="B65" s="53" t="s">
        <v>26</v>
      </c>
      <c r="C65" s="211" t="s">
        <v>22</v>
      </c>
      <c r="D65" s="6" t="s">
        <v>9</v>
      </c>
      <c r="E65" s="8"/>
      <c r="F65" s="6">
        <v>36</v>
      </c>
      <c r="G65" s="6">
        <v>0</v>
      </c>
      <c r="H65" s="7">
        <v>36</v>
      </c>
      <c r="I65" s="6">
        <v>0</v>
      </c>
      <c r="J65" s="6"/>
      <c r="K65" s="6"/>
      <c r="L65" s="125"/>
      <c r="M65" s="126"/>
      <c r="N65" s="8"/>
      <c r="O65" s="89"/>
      <c r="P65" s="78"/>
      <c r="Q65" s="77"/>
      <c r="R65" s="80"/>
      <c r="S65" s="77"/>
      <c r="T65" s="126"/>
      <c r="U65" s="81" t="s">
        <v>141</v>
      </c>
    </row>
    <row r="66" spans="1:21" ht="12.75">
      <c r="A66" s="6" t="s">
        <v>48</v>
      </c>
      <c r="B66" s="53" t="s">
        <v>169</v>
      </c>
      <c r="C66" s="192"/>
      <c r="D66" s="6" t="s">
        <v>9</v>
      </c>
      <c r="E66" s="8"/>
      <c r="F66" s="6">
        <v>144</v>
      </c>
      <c r="G66" s="6">
        <v>0</v>
      </c>
      <c r="H66" s="7">
        <v>144</v>
      </c>
      <c r="I66" s="6">
        <v>0</v>
      </c>
      <c r="J66" s="6"/>
      <c r="K66" s="6"/>
      <c r="L66" s="125"/>
      <c r="M66" s="126"/>
      <c r="N66" s="8"/>
      <c r="O66" s="89"/>
      <c r="P66" s="78"/>
      <c r="Q66" s="77"/>
      <c r="R66" s="80"/>
      <c r="S66" s="79"/>
      <c r="T66" s="126"/>
      <c r="U66" s="81" t="s">
        <v>141</v>
      </c>
    </row>
    <row r="67" spans="1:21" ht="25.5">
      <c r="A67" s="54" t="s">
        <v>112</v>
      </c>
      <c r="B67" s="55" t="s">
        <v>170</v>
      </c>
      <c r="C67" s="54">
        <v>2</v>
      </c>
      <c r="D67" s="54">
        <v>4</v>
      </c>
      <c r="E67" s="52"/>
      <c r="F67" s="52">
        <f t="shared" ref="F67:I67" si="24">SUM(F68:F72)</f>
        <v>399</v>
      </c>
      <c r="G67" s="52">
        <f t="shared" si="24"/>
        <v>97</v>
      </c>
      <c r="H67" s="52">
        <f t="shared" si="24"/>
        <v>302</v>
      </c>
      <c r="I67" s="52">
        <f t="shared" si="24"/>
        <v>48</v>
      </c>
      <c r="J67" s="52"/>
      <c r="K67" s="52"/>
      <c r="L67" s="127"/>
      <c r="M67" s="118"/>
      <c r="N67" s="52"/>
      <c r="O67" s="117"/>
      <c r="P67" s="118">
        <f t="shared" ref="P67:Q67" si="25">SUM(P68:P72)</f>
        <v>28</v>
      </c>
      <c r="Q67" s="117">
        <f t="shared" si="25"/>
        <v>20</v>
      </c>
      <c r="R67" s="118"/>
      <c r="S67" s="117"/>
      <c r="T67" s="118"/>
      <c r="U67" s="117"/>
    </row>
    <row r="68" spans="1:21" ht="12.75">
      <c r="A68" s="6" t="s">
        <v>113</v>
      </c>
      <c r="B68" s="53" t="s">
        <v>171</v>
      </c>
      <c r="C68" s="8"/>
      <c r="D68" s="6" t="s">
        <v>9</v>
      </c>
      <c r="E68" s="8"/>
      <c r="F68" s="6">
        <v>48</v>
      </c>
      <c r="G68" s="6">
        <v>16</v>
      </c>
      <c r="H68" s="7">
        <v>32</v>
      </c>
      <c r="I68" s="6">
        <v>4</v>
      </c>
      <c r="J68" s="6"/>
      <c r="K68" s="6"/>
      <c r="L68" s="125"/>
      <c r="M68" s="126"/>
      <c r="N68" s="8"/>
      <c r="O68" s="89"/>
      <c r="P68" s="130">
        <v>4</v>
      </c>
      <c r="Q68" s="79"/>
      <c r="R68" s="126"/>
      <c r="S68" s="89"/>
      <c r="T68" s="126"/>
      <c r="U68" s="89"/>
    </row>
    <row r="69" spans="1:21" ht="25.5">
      <c r="A69" s="2" t="s">
        <v>172</v>
      </c>
      <c r="B69" s="1" t="s">
        <v>173</v>
      </c>
      <c r="C69" s="2" t="s">
        <v>24</v>
      </c>
      <c r="D69" s="3"/>
      <c r="E69" s="3"/>
      <c r="F69" s="2">
        <v>213</v>
      </c>
      <c r="G69" s="2">
        <v>71</v>
      </c>
      <c r="H69" s="56">
        <v>142</v>
      </c>
      <c r="I69" s="2">
        <v>40</v>
      </c>
      <c r="J69" s="2"/>
      <c r="K69" s="2"/>
      <c r="L69" s="129"/>
      <c r="M69" s="128"/>
      <c r="N69" s="3"/>
      <c r="O69" s="120"/>
      <c r="P69" s="108">
        <v>20</v>
      </c>
      <c r="Q69" s="122">
        <v>20</v>
      </c>
      <c r="R69" s="128"/>
      <c r="S69" s="120"/>
      <c r="T69" s="128"/>
      <c r="U69" s="120"/>
    </row>
    <row r="70" spans="1:21" ht="12.75">
      <c r="A70" s="6" t="s">
        <v>174</v>
      </c>
      <c r="B70" s="53" t="s">
        <v>175</v>
      </c>
      <c r="C70" s="8"/>
      <c r="D70" s="6" t="s">
        <v>9</v>
      </c>
      <c r="E70" s="8"/>
      <c r="F70" s="6">
        <v>30</v>
      </c>
      <c r="G70" s="6">
        <v>10</v>
      </c>
      <c r="H70" s="7">
        <v>20</v>
      </c>
      <c r="I70" s="6">
        <v>4</v>
      </c>
      <c r="J70" s="6"/>
      <c r="K70" s="6"/>
      <c r="L70" s="125"/>
      <c r="M70" s="126"/>
      <c r="N70" s="8"/>
      <c r="O70" s="89"/>
      <c r="P70" s="130">
        <v>4</v>
      </c>
      <c r="Q70" s="77"/>
      <c r="R70" s="126"/>
      <c r="S70" s="89"/>
      <c r="T70" s="126"/>
      <c r="U70" s="89"/>
    </row>
    <row r="71" spans="1:21" ht="12.75">
      <c r="A71" s="6" t="s">
        <v>114</v>
      </c>
      <c r="B71" s="53" t="s">
        <v>26</v>
      </c>
      <c r="C71" s="211" t="s">
        <v>22</v>
      </c>
      <c r="D71" s="6" t="s">
        <v>9</v>
      </c>
      <c r="E71" s="8"/>
      <c r="F71" s="6">
        <v>36</v>
      </c>
      <c r="G71" s="6">
        <v>0</v>
      </c>
      <c r="H71" s="7">
        <v>36</v>
      </c>
      <c r="I71" s="6">
        <v>0</v>
      </c>
      <c r="J71" s="6"/>
      <c r="K71" s="6"/>
      <c r="L71" s="125"/>
      <c r="M71" s="126"/>
      <c r="N71" s="8"/>
      <c r="O71" s="89"/>
      <c r="P71" s="78"/>
      <c r="Q71" s="81" t="s">
        <v>141</v>
      </c>
      <c r="R71" s="126"/>
      <c r="S71" s="89"/>
      <c r="T71" s="126"/>
      <c r="U71" s="89"/>
    </row>
    <row r="72" spans="1:21" ht="12.75">
      <c r="A72" s="6" t="s">
        <v>115</v>
      </c>
      <c r="B72" s="53" t="s">
        <v>169</v>
      </c>
      <c r="C72" s="192"/>
      <c r="D72" s="6" t="s">
        <v>9</v>
      </c>
      <c r="E72" s="8"/>
      <c r="F72" s="6">
        <v>72</v>
      </c>
      <c r="G72" s="6">
        <v>0</v>
      </c>
      <c r="H72" s="7">
        <v>72</v>
      </c>
      <c r="I72" s="6">
        <v>0</v>
      </c>
      <c r="J72" s="6"/>
      <c r="K72" s="6"/>
      <c r="L72" s="125"/>
      <c r="M72" s="126"/>
      <c r="N72" s="8"/>
      <c r="O72" s="89"/>
      <c r="P72" s="78"/>
      <c r="Q72" s="81" t="s">
        <v>141</v>
      </c>
      <c r="R72" s="126"/>
      <c r="S72" s="89"/>
      <c r="T72" s="126"/>
      <c r="U72" s="89"/>
    </row>
    <row r="73" spans="1:21" ht="38.25">
      <c r="A73" s="54" t="s">
        <v>116</v>
      </c>
      <c r="B73" s="57" t="s">
        <v>176</v>
      </c>
      <c r="C73" s="54">
        <v>3</v>
      </c>
      <c r="D73" s="54">
        <v>4</v>
      </c>
      <c r="E73" s="52"/>
      <c r="F73" s="52">
        <f t="shared" ref="F73:H73" si="26">SUM(F74:F79)</f>
        <v>366</v>
      </c>
      <c r="G73" s="52">
        <f t="shared" si="26"/>
        <v>38</v>
      </c>
      <c r="H73" s="52">
        <f t="shared" si="26"/>
        <v>328</v>
      </c>
      <c r="I73" s="52">
        <f>SUM(I74:I80)</f>
        <v>42</v>
      </c>
      <c r="J73" s="52"/>
      <c r="K73" s="52"/>
      <c r="L73" s="127"/>
      <c r="M73" s="118"/>
      <c r="N73" s="52"/>
      <c r="O73" s="117"/>
      <c r="P73" s="118"/>
      <c r="Q73" s="117"/>
      <c r="R73" s="118">
        <f t="shared" ref="R73:U73" si="27">SUM(R74:R80)</f>
        <v>20</v>
      </c>
      <c r="S73" s="117">
        <f t="shared" si="27"/>
        <v>12</v>
      </c>
      <c r="T73" s="118">
        <f t="shared" si="27"/>
        <v>6</v>
      </c>
      <c r="U73" s="117">
        <f t="shared" si="27"/>
        <v>4</v>
      </c>
    </row>
    <row r="74" spans="1:21" ht="12.75">
      <c r="A74" s="6" t="s">
        <v>117</v>
      </c>
      <c r="B74" s="53" t="s">
        <v>177</v>
      </c>
      <c r="C74" s="6" t="s">
        <v>24</v>
      </c>
      <c r="D74" s="8"/>
      <c r="E74" s="8"/>
      <c r="F74" s="6">
        <v>60</v>
      </c>
      <c r="G74" s="6">
        <v>20</v>
      </c>
      <c r="H74" s="7">
        <v>40</v>
      </c>
      <c r="I74" s="6">
        <v>20</v>
      </c>
      <c r="J74" s="6"/>
      <c r="K74" s="6"/>
      <c r="L74" s="125"/>
      <c r="M74" s="126"/>
      <c r="N74" s="8"/>
      <c r="O74" s="89"/>
      <c r="P74" s="126"/>
      <c r="Q74" s="79"/>
      <c r="R74" s="162">
        <v>20</v>
      </c>
      <c r="S74" s="79"/>
      <c r="T74" s="126"/>
      <c r="U74" s="89"/>
    </row>
    <row r="75" spans="1:21" ht="12.75">
      <c r="A75" s="6" t="s">
        <v>178</v>
      </c>
      <c r="B75" s="53" t="s">
        <v>26</v>
      </c>
      <c r="C75" s="8"/>
      <c r="D75" s="6" t="s">
        <v>9</v>
      </c>
      <c r="E75" s="8"/>
      <c r="F75" s="6">
        <v>36</v>
      </c>
      <c r="G75" s="6">
        <v>0</v>
      </c>
      <c r="H75" s="7">
        <v>36</v>
      </c>
      <c r="I75" s="6">
        <v>0</v>
      </c>
      <c r="J75" s="6"/>
      <c r="K75" s="6"/>
      <c r="L75" s="125"/>
      <c r="M75" s="126"/>
      <c r="N75" s="8"/>
      <c r="O75" s="89"/>
      <c r="P75" s="126"/>
      <c r="Q75" s="79"/>
      <c r="R75" s="130" t="s">
        <v>141</v>
      </c>
      <c r="S75" s="89"/>
      <c r="T75" s="126"/>
      <c r="U75" s="89"/>
    </row>
    <row r="76" spans="1:21" ht="12.75">
      <c r="A76" s="6" t="s">
        <v>179</v>
      </c>
      <c r="B76" s="53" t="s">
        <v>27</v>
      </c>
      <c r="C76" s="8"/>
      <c r="D76" s="6" t="s">
        <v>9</v>
      </c>
      <c r="E76" s="8"/>
      <c r="F76" s="6">
        <v>108</v>
      </c>
      <c r="G76" s="6">
        <v>0</v>
      </c>
      <c r="H76" s="7">
        <v>108</v>
      </c>
      <c r="I76" s="6">
        <v>0</v>
      </c>
      <c r="J76" s="6"/>
      <c r="K76" s="6"/>
      <c r="L76" s="125"/>
      <c r="M76" s="126"/>
      <c r="N76" s="8"/>
      <c r="O76" s="89"/>
      <c r="P76" s="126"/>
      <c r="Q76" s="79"/>
      <c r="R76" s="130" t="s">
        <v>141</v>
      </c>
      <c r="S76" s="89"/>
      <c r="T76" s="126"/>
      <c r="U76" s="89"/>
    </row>
    <row r="77" spans="1:21" ht="12.75">
      <c r="A77" s="6" t="s">
        <v>180</v>
      </c>
      <c r="B77" s="53" t="s">
        <v>181</v>
      </c>
      <c r="C77" s="6" t="s">
        <v>24</v>
      </c>
      <c r="D77" s="8"/>
      <c r="E77" s="8"/>
      <c r="F77" s="6">
        <v>54</v>
      </c>
      <c r="G77" s="6">
        <v>18</v>
      </c>
      <c r="H77" s="7">
        <v>36</v>
      </c>
      <c r="I77" s="6">
        <v>22</v>
      </c>
      <c r="J77" s="6"/>
      <c r="K77" s="6"/>
      <c r="L77" s="125"/>
      <c r="M77" s="126"/>
      <c r="N77" s="8"/>
      <c r="O77" s="89"/>
      <c r="P77" s="126"/>
      <c r="Q77" s="77"/>
      <c r="R77" s="80"/>
      <c r="S77" s="133">
        <v>12</v>
      </c>
      <c r="T77" s="134">
        <v>6</v>
      </c>
      <c r="U77" s="131">
        <v>4</v>
      </c>
    </row>
    <row r="78" spans="1:21" ht="12.75">
      <c r="A78" s="6" t="s">
        <v>182</v>
      </c>
      <c r="B78" s="53" t="s">
        <v>26</v>
      </c>
      <c r="C78" s="211" t="s">
        <v>22</v>
      </c>
      <c r="D78" s="6" t="s">
        <v>9</v>
      </c>
      <c r="E78" s="8"/>
      <c r="F78" s="6">
        <v>36</v>
      </c>
      <c r="G78" s="6">
        <v>0</v>
      </c>
      <c r="H78" s="7">
        <v>36</v>
      </c>
      <c r="I78" s="6">
        <v>0</v>
      </c>
      <c r="J78" s="6"/>
      <c r="K78" s="6"/>
      <c r="L78" s="125"/>
      <c r="M78" s="126"/>
      <c r="N78" s="8"/>
      <c r="O78" s="89"/>
      <c r="P78" s="126"/>
      <c r="Q78" s="77"/>
      <c r="R78" s="80"/>
      <c r="S78" s="89"/>
      <c r="T78" s="126"/>
      <c r="U78" s="81" t="s">
        <v>141</v>
      </c>
    </row>
    <row r="79" spans="1:21" ht="12.75">
      <c r="A79" s="6" t="s">
        <v>183</v>
      </c>
      <c r="B79" s="53" t="s">
        <v>27</v>
      </c>
      <c r="C79" s="192"/>
      <c r="D79" s="6" t="s">
        <v>9</v>
      </c>
      <c r="E79" s="8"/>
      <c r="F79" s="6">
        <v>72</v>
      </c>
      <c r="G79" s="6">
        <v>0</v>
      </c>
      <c r="H79" s="7">
        <v>72</v>
      </c>
      <c r="I79" s="6">
        <v>0</v>
      </c>
      <c r="J79" s="6"/>
      <c r="K79" s="6"/>
      <c r="L79" s="125"/>
      <c r="M79" s="126"/>
      <c r="N79" s="8"/>
      <c r="O79" s="89"/>
      <c r="P79" s="126"/>
      <c r="Q79" s="77"/>
      <c r="R79" s="80"/>
      <c r="S79" s="163"/>
      <c r="T79" s="126"/>
      <c r="U79" s="81" t="s">
        <v>141</v>
      </c>
    </row>
    <row r="80" spans="1:21" ht="12.75">
      <c r="A80" s="5"/>
      <c r="B80" s="164" t="s">
        <v>108</v>
      </c>
      <c r="C80" s="165"/>
      <c r="D80" s="165"/>
      <c r="E80" s="165"/>
      <c r="F80" s="165"/>
      <c r="G80" s="165"/>
      <c r="H80" s="165"/>
      <c r="I80" s="165"/>
      <c r="J80" s="165"/>
      <c r="K80" s="165"/>
      <c r="L80" s="166"/>
      <c r="M80" s="167"/>
      <c r="N80" s="165"/>
      <c r="O80" s="168"/>
      <c r="P80" s="167"/>
      <c r="Q80" s="168"/>
      <c r="R80" s="167"/>
      <c r="S80" s="169"/>
      <c r="T80" s="126"/>
      <c r="U80" s="89"/>
    </row>
    <row r="81" spans="1:21" ht="25.5">
      <c r="A81" s="54" t="s">
        <v>118</v>
      </c>
      <c r="B81" s="57" t="s">
        <v>184</v>
      </c>
      <c r="C81" s="54">
        <v>1</v>
      </c>
      <c r="D81" s="54">
        <v>1</v>
      </c>
      <c r="E81" s="54">
        <v>1</v>
      </c>
      <c r="F81" s="52">
        <f t="shared" ref="F81:I81" si="28">SUM(F82:F83)</f>
        <v>180</v>
      </c>
      <c r="G81" s="52">
        <f t="shared" si="28"/>
        <v>36</v>
      </c>
      <c r="H81" s="52">
        <f t="shared" si="28"/>
        <v>144</v>
      </c>
      <c r="I81" s="52">
        <f t="shared" si="28"/>
        <v>24</v>
      </c>
      <c r="J81" s="52"/>
      <c r="K81" s="52"/>
      <c r="L81" s="127"/>
      <c r="M81" s="118"/>
      <c r="N81" s="52"/>
      <c r="O81" s="117"/>
      <c r="P81" s="118"/>
      <c r="Q81" s="117"/>
      <c r="R81" s="118"/>
      <c r="S81" s="117"/>
      <c r="T81" s="118">
        <f t="shared" ref="T81:U81" si="29">SUM(T82:T83)</f>
        <v>14</v>
      </c>
      <c r="U81" s="117">
        <f t="shared" si="29"/>
        <v>10</v>
      </c>
    </row>
    <row r="82" spans="1:21" ht="25.5">
      <c r="A82" s="2" t="s">
        <v>119</v>
      </c>
      <c r="B82" s="1" t="s">
        <v>184</v>
      </c>
      <c r="C82" s="3"/>
      <c r="D82" s="3"/>
      <c r="E82" s="2" t="s">
        <v>15</v>
      </c>
      <c r="F82" s="2">
        <v>108</v>
      </c>
      <c r="G82" s="2">
        <v>36</v>
      </c>
      <c r="H82" s="56">
        <v>72</v>
      </c>
      <c r="I82" s="2">
        <v>24</v>
      </c>
      <c r="J82" s="2"/>
      <c r="K82" s="2"/>
      <c r="L82" s="129"/>
      <c r="M82" s="128"/>
      <c r="N82" s="3"/>
      <c r="O82" s="120"/>
      <c r="P82" s="128"/>
      <c r="Q82" s="120"/>
      <c r="R82" s="103"/>
      <c r="S82" s="119"/>
      <c r="T82" s="135">
        <v>14</v>
      </c>
      <c r="U82" s="180">
        <v>10</v>
      </c>
    </row>
    <row r="83" spans="1:21" ht="12.75">
      <c r="A83" s="6" t="s">
        <v>120</v>
      </c>
      <c r="B83" s="53" t="s">
        <v>26</v>
      </c>
      <c r="C83" s="6" t="s">
        <v>22</v>
      </c>
      <c r="D83" s="6" t="s">
        <v>9</v>
      </c>
      <c r="E83" s="8"/>
      <c r="F83" s="6">
        <v>72</v>
      </c>
      <c r="G83" s="6">
        <v>0</v>
      </c>
      <c r="H83" s="7">
        <v>72</v>
      </c>
      <c r="I83" s="6">
        <v>0</v>
      </c>
      <c r="J83" s="6"/>
      <c r="K83" s="6"/>
      <c r="L83" s="125"/>
      <c r="M83" s="126"/>
      <c r="N83" s="8"/>
      <c r="O83" s="89"/>
      <c r="P83" s="126"/>
      <c r="Q83" s="89"/>
      <c r="R83" s="78"/>
      <c r="S83" s="79"/>
      <c r="T83" s="126"/>
      <c r="U83" s="81" t="s">
        <v>141</v>
      </c>
    </row>
    <row r="84" spans="1:21" ht="12.75">
      <c r="A84" s="58"/>
      <c r="B84" s="59" t="s">
        <v>121</v>
      </c>
      <c r="C84" s="4"/>
      <c r="D84" s="4"/>
      <c r="E84" s="4"/>
      <c r="F84" s="4">
        <f>SUM(F7,F28,F33,F36)</f>
        <v>4806</v>
      </c>
      <c r="G84" s="4">
        <f>SUM(G28,G33,G36)</f>
        <v>918</v>
      </c>
      <c r="H84" s="4">
        <f t="shared" ref="H84:K84" si="30">SUM(H7,H28,H33,H36)</f>
        <v>3852</v>
      </c>
      <c r="I84" s="4">
        <f t="shared" si="30"/>
        <v>608</v>
      </c>
      <c r="J84" s="4">
        <f t="shared" si="30"/>
        <v>88</v>
      </c>
      <c r="K84" s="4">
        <f t="shared" si="30"/>
        <v>52</v>
      </c>
      <c r="L84" s="132">
        <f>SUM(L36)</f>
        <v>20</v>
      </c>
      <c r="M84" s="88">
        <f t="shared" ref="M84:O84" si="31">SUM(M7)</f>
        <v>40</v>
      </c>
      <c r="N84" s="4">
        <f t="shared" si="31"/>
        <v>40</v>
      </c>
      <c r="O84" s="87">
        <f t="shared" si="31"/>
        <v>80</v>
      </c>
      <c r="P84" s="88">
        <f t="shared" ref="P84:T84" si="32">SUM(P28,P33,P36)</f>
        <v>80</v>
      </c>
      <c r="Q84" s="87">
        <f t="shared" si="32"/>
        <v>80</v>
      </c>
      <c r="R84" s="88">
        <f t="shared" si="32"/>
        <v>80</v>
      </c>
      <c r="S84" s="87">
        <f t="shared" si="32"/>
        <v>80</v>
      </c>
      <c r="T84" s="88">
        <f t="shared" si="32"/>
        <v>80</v>
      </c>
      <c r="U84" s="87">
        <f>SUM(U28,U36)</f>
        <v>40</v>
      </c>
    </row>
    <row r="85" spans="1:21" ht="12.75">
      <c r="A85" s="6" t="s">
        <v>122</v>
      </c>
      <c r="B85" s="53" t="s">
        <v>192</v>
      </c>
      <c r="C85" s="6" t="s">
        <v>123</v>
      </c>
      <c r="D85" s="8"/>
      <c r="E85" s="8"/>
      <c r="F85" s="8"/>
      <c r="G85" s="8"/>
      <c r="H85" s="8"/>
      <c r="I85" s="8"/>
      <c r="J85" s="8"/>
      <c r="K85" s="8"/>
      <c r="L85" s="125"/>
      <c r="M85" s="126"/>
      <c r="N85" s="8"/>
      <c r="O85" s="89"/>
      <c r="P85" s="126"/>
      <c r="Q85" s="89"/>
      <c r="R85" s="126"/>
      <c r="S85" s="133"/>
      <c r="T85" s="90"/>
      <c r="U85" s="133">
        <v>4</v>
      </c>
    </row>
    <row r="86" spans="1:21" ht="12.75">
      <c r="A86" s="6" t="s">
        <v>28</v>
      </c>
      <c r="B86" s="53" t="s">
        <v>29</v>
      </c>
      <c r="C86" s="6" t="s">
        <v>185</v>
      </c>
      <c r="D86" s="8"/>
      <c r="E86" s="8"/>
      <c r="F86" s="8"/>
      <c r="G86" s="8"/>
      <c r="H86" s="8"/>
      <c r="I86" s="8"/>
      <c r="J86" s="8"/>
      <c r="K86" s="8"/>
      <c r="L86" s="125"/>
      <c r="M86" s="126"/>
      <c r="N86" s="8"/>
      <c r="O86" s="133"/>
      <c r="P86" s="134"/>
      <c r="Q86" s="133"/>
      <c r="R86" s="134"/>
      <c r="S86" s="133"/>
      <c r="T86" s="90"/>
      <c r="U86" s="89"/>
    </row>
    <row r="87" spans="1:21" ht="12.75">
      <c r="A87" s="6" t="s">
        <v>125</v>
      </c>
      <c r="B87" s="53" t="s">
        <v>126</v>
      </c>
      <c r="C87" s="6" t="s">
        <v>124</v>
      </c>
      <c r="D87" s="8"/>
      <c r="E87" s="8"/>
      <c r="F87" s="8"/>
      <c r="G87" s="8"/>
      <c r="H87" s="8"/>
      <c r="I87" s="8"/>
      <c r="J87" s="8"/>
      <c r="K87" s="8"/>
      <c r="L87" s="125"/>
      <c r="M87" s="126"/>
      <c r="N87" s="8"/>
      <c r="O87" s="89"/>
      <c r="P87" s="126"/>
      <c r="Q87" s="89"/>
      <c r="R87" s="126"/>
      <c r="S87" s="133"/>
      <c r="T87" s="90"/>
      <c r="U87" s="133">
        <v>6</v>
      </c>
    </row>
    <row r="88" spans="1:21" ht="12.75">
      <c r="A88" s="6" t="s">
        <v>127</v>
      </c>
      <c r="B88" s="53" t="s">
        <v>128</v>
      </c>
      <c r="C88" s="6" t="s">
        <v>123</v>
      </c>
      <c r="D88" s="8"/>
      <c r="E88" s="8"/>
      <c r="F88" s="8"/>
      <c r="G88" s="8"/>
      <c r="H88" s="8"/>
      <c r="I88" s="8"/>
      <c r="J88" s="8"/>
      <c r="K88" s="8"/>
      <c r="L88" s="125"/>
      <c r="M88" s="126"/>
      <c r="N88" s="8"/>
      <c r="O88" s="89"/>
      <c r="P88" s="126"/>
      <c r="Q88" s="89"/>
      <c r="R88" s="126"/>
      <c r="S88" s="133"/>
      <c r="T88" s="90"/>
      <c r="U88" s="133">
        <v>4</v>
      </c>
    </row>
    <row r="89" spans="1:21" ht="12.75">
      <c r="A89" s="6" t="s">
        <v>129</v>
      </c>
      <c r="B89" s="53" t="s">
        <v>130</v>
      </c>
      <c r="C89" s="6" t="s">
        <v>32</v>
      </c>
      <c r="D89" s="8"/>
      <c r="E89" s="8"/>
      <c r="F89" s="8"/>
      <c r="G89" s="8"/>
      <c r="H89" s="8"/>
      <c r="I89" s="8"/>
      <c r="J89" s="8"/>
      <c r="K89" s="8"/>
      <c r="L89" s="125"/>
      <c r="M89" s="126"/>
      <c r="N89" s="8"/>
      <c r="O89" s="89"/>
      <c r="P89" s="126"/>
      <c r="Q89" s="89"/>
      <c r="R89" s="126"/>
      <c r="S89" s="133"/>
      <c r="T89" s="90"/>
      <c r="U89" s="133">
        <v>2</v>
      </c>
    </row>
    <row r="90" spans="1:21" ht="12.75">
      <c r="A90" s="6" t="s">
        <v>30</v>
      </c>
      <c r="B90" s="53" t="s">
        <v>31</v>
      </c>
      <c r="C90" s="6" t="s">
        <v>131</v>
      </c>
      <c r="D90" s="8"/>
      <c r="E90" s="8"/>
      <c r="F90" s="8"/>
      <c r="G90" s="8"/>
      <c r="H90" s="8"/>
      <c r="I90" s="8"/>
      <c r="J90" s="8"/>
      <c r="K90" s="8"/>
      <c r="L90" s="125"/>
      <c r="M90" s="183">
        <v>2</v>
      </c>
      <c r="N90" s="184"/>
      <c r="O90" s="133">
        <v>9</v>
      </c>
      <c r="P90" s="134">
        <v>2</v>
      </c>
      <c r="Q90" s="133">
        <v>9</v>
      </c>
      <c r="R90" s="134">
        <v>2</v>
      </c>
      <c r="S90" s="133">
        <v>9</v>
      </c>
      <c r="T90" s="134">
        <v>2</v>
      </c>
      <c r="U90" s="89"/>
    </row>
    <row r="91" spans="1:21" ht="12.75">
      <c r="A91" s="6" t="s">
        <v>33</v>
      </c>
      <c r="B91" s="53" t="s">
        <v>132</v>
      </c>
      <c r="C91" s="6">
        <v>240</v>
      </c>
      <c r="D91" s="8"/>
      <c r="E91" s="8"/>
      <c r="F91" s="8"/>
      <c r="G91" s="8"/>
      <c r="H91" s="8"/>
      <c r="I91" s="8"/>
      <c r="J91" s="8"/>
      <c r="K91" s="8"/>
      <c r="L91" s="125"/>
      <c r="M91" s="183">
        <v>60</v>
      </c>
      <c r="N91" s="185"/>
      <c r="O91" s="186"/>
      <c r="P91" s="183">
        <v>60</v>
      </c>
      <c r="Q91" s="186"/>
      <c r="R91" s="183">
        <v>60</v>
      </c>
      <c r="S91" s="186"/>
      <c r="T91" s="183">
        <v>60</v>
      </c>
      <c r="U91" s="186"/>
    </row>
    <row r="92" spans="1:21" ht="12.75">
      <c r="A92" s="8"/>
      <c r="B92" s="53" t="s">
        <v>133</v>
      </c>
      <c r="C92" s="6">
        <v>5</v>
      </c>
      <c r="D92" s="8"/>
      <c r="E92" s="8"/>
      <c r="F92" s="8"/>
      <c r="G92" s="8"/>
      <c r="H92" s="8"/>
      <c r="I92" s="8"/>
      <c r="J92" s="8"/>
      <c r="K92" s="8"/>
      <c r="L92" s="125"/>
      <c r="M92" s="126"/>
      <c r="N92" s="8"/>
      <c r="O92" s="89"/>
      <c r="P92" s="126"/>
      <c r="Q92" s="133"/>
      <c r="R92" s="134"/>
      <c r="S92" s="170"/>
      <c r="T92" s="90"/>
      <c r="U92" s="91"/>
    </row>
    <row r="93" spans="1:21" ht="12.75">
      <c r="A93" s="9"/>
      <c r="B93" s="206" t="s">
        <v>134</v>
      </c>
      <c r="C93" s="8"/>
      <c r="D93" s="8"/>
      <c r="E93" s="8"/>
      <c r="F93" s="8"/>
      <c r="G93" s="8"/>
      <c r="H93" s="207" t="s">
        <v>140</v>
      </c>
      <c r="I93" s="6"/>
      <c r="J93" s="209" t="s">
        <v>34</v>
      </c>
      <c r="K93" s="185"/>
      <c r="L93" s="184"/>
      <c r="M93" s="134">
        <v>40</v>
      </c>
      <c r="N93" s="6">
        <v>40</v>
      </c>
      <c r="O93" s="133">
        <v>80</v>
      </c>
      <c r="P93" s="134">
        <v>80</v>
      </c>
      <c r="Q93" s="133">
        <v>80</v>
      </c>
      <c r="R93" s="134">
        <v>80</v>
      </c>
      <c r="S93" s="133">
        <v>80</v>
      </c>
      <c r="T93" s="134">
        <v>80</v>
      </c>
      <c r="U93" s="133">
        <v>80</v>
      </c>
    </row>
    <row r="94" spans="1:21" ht="12.75">
      <c r="A94" s="9"/>
      <c r="B94" s="196"/>
      <c r="C94" s="9"/>
      <c r="D94" s="9"/>
      <c r="E94" s="9"/>
      <c r="F94" s="9"/>
      <c r="G94" s="9"/>
      <c r="H94" s="196"/>
      <c r="I94" s="6"/>
      <c r="J94" s="209" t="s">
        <v>35</v>
      </c>
      <c r="K94" s="185"/>
      <c r="L94" s="184"/>
      <c r="M94" s="134">
        <v>0</v>
      </c>
      <c r="N94" s="6">
        <v>0</v>
      </c>
      <c r="O94" s="133">
        <v>0</v>
      </c>
      <c r="P94" s="134">
        <v>0</v>
      </c>
      <c r="Q94" s="133">
        <v>0</v>
      </c>
      <c r="R94" s="134">
        <v>0</v>
      </c>
      <c r="S94" s="133">
        <v>0</v>
      </c>
      <c r="T94" s="134">
        <v>0</v>
      </c>
      <c r="U94" s="133">
        <v>0</v>
      </c>
    </row>
    <row r="95" spans="1:21" ht="12.75">
      <c r="A95" s="9"/>
      <c r="B95" s="196"/>
      <c r="C95" s="9"/>
      <c r="D95" s="9"/>
      <c r="E95" s="9"/>
      <c r="F95" s="9"/>
      <c r="G95" s="9"/>
      <c r="H95" s="196"/>
      <c r="I95" s="6"/>
      <c r="J95" s="209" t="s">
        <v>193</v>
      </c>
      <c r="K95" s="185"/>
      <c r="L95" s="184"/>
      <c r="M95" s="134">
        <v>0</v>
      </c>
      <c r="N95" s="6">
        <v>0</v>
      </c>
      <c r="O95" s="133">
        <v>3</v>
      </c>
      <c r="P95" s="134">
        <v>1</v>
      </c>
      <c r="Q95" s="133">
        <v>4</v>
      </c>
      <c r="R95" s="134">
        <v>0</v>
      </c>
      <c r="S95" s="133">
        <v>2</v>
      </c>
      <c r="T95" s="134">
        <v>1</v>
      </c>
      <c r="U95" s="133">
        <v>2</v>
      </c>
    </row>
    <row r="96" spans="1:21" ht="12.75">
      <c r="A96" s="9"/>
      <c r="B96" s="196"/>
      <c r="C96" s="9"/>
      <c r="D96" s="9"/>
      <c r="E96" s="9"/>
      <c r="F96" s="9"/>
      <c r="G96" s="9"/>
      <c r="H96" s="196"/>
      <c r="I96" s="181"/>
      <c r="J96" s="210" t="s">
        <v>194</v>
      </c>
      <c r="K96" s="185"/>
      <c r="L96" s="184"/>
      <c r="M96" s="134">
        <v>0</v>
      </c>
      <c r="N96" s="6">
        <v>0</v>
      </c>
      <c r="O96" s="133">
        <v>0</v>
      </c>
      <c r="P96" s="134">
        <v>0</v>
      </c>
      <c r="Q96" s="133">
        <v>1</v>
      </c>
      <c r="R96" s="134">
        <v>1</v>
      </c>
      <c r="S96" s="133">
        <v>0</v>
      </c>
      <c r="T96" s="134">
        <v>0</v>
      </c>
      <c r="U96" s="133">
        <v>3</v>
      </c>
    </row>
    <row r="97" spans="1:21" ht="12.75">
      <c r="A97" s="9"/>
      <c r="B97" s="192"/>
      <c r="C97" s="9"/>
      <c r="D97" s="9"/>
      <c r="E97" s="9"/>
      <c r="F97" s="9"/>
      <c r="G97" s="9"/>
      <c r="H97" s="196"/>
      <c r="I97" s="6"/>
      <c r="J97" s="209" t="s">
        <v>195</v>
      </c>
      <c r="K97" s="185"/>
      <c r="L97" s="184"/>
      <c r="M97" s="134">
        <v>1</v>
      </c>
      <c r="N97" s="6">
        <v>2</v>
      </c>
      <c r="O97" s="133">
        <v>7</v>
      </c>
      <c r="P97" s="134">
        <v>4</v>
      </c>
      <c r="Q97" s="133">
        <v>1</v>
      </c>
      <c r="R97" s="134">
        <v>4</v>
      </c>
      <c r="S97" s="133">
        <v>5</v>
      </c>
      <c r="T97" s="134">
        <v>2</v>
      </c>
      <c r="U97" s="133">
        <v>3</v>
      </c>
    </row>
    <row r="98" spans="1:21" ht="12.75">
      <c r="A98" s="9"/>
      <c r="B98" s="9"/>
      <c r="C98" s="9"/>
      <c r="D98" s="9"/>
      <c r="E98" s="9"/>
      <c r="F98" s="9"/>
      <c r="G98" s="9"/>
      <c r="H98" s="192"/>
      <c r="I98" s="6"/>
      <c r="J98" s="209" t="s">
        <v>196</v>
      </c>
      <c r="K98" s="185"/>
      <c r="L98" s="184"/>
      <c r="M98" s="136">
        <v>0</v>
      </c>
      <c r="N98" s="182">
        <v>1</v>
      </c>
      <c r="O98" s="137">
        <v>1</v>
      </c>
      <c r="P98" s="136">
        <v>1</v>
      </c>
      <c r="Q98" s="137">
        <v>0</v>
      </c>
      <c r="R98" s="136">
        <v>0</v>
      </c>
      <c r="S98" s="137">
        <v>0</v>
      </c>
      <c r="T98" s="136">
        <v>0</v>
      </c>
      <c r="U98" s="137">
        <v>2</v>
      </c>
    </row>
    <row r="99" spans="1:21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21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21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1:21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</sheetData>
  <mergeCells count="35">
    <mergeCell ref="C78:C79"/>
    <mergeCell ref="B93:B97"/>
    <mergeCell ref="F3:F5"/>
    <mergeCell ref="G3:G5"/>
    <mergeCell ref="H93:H98"/>
    <mergeCell ref="F2:L2"/>
    <mergeCell ref="I3:L3"/>
    <mergeCell ref="J93:L93"/>
    <mergeCell ref="J94:L94"/>
    <mergeCell ref="J95:L95"/>
    <mergeCell ref="J96:L96"/>
    <mergeCell ref="J97:L97"/>
    <mergeCell ref="J98:L98"/>
    <mergeCell ref="D3:D5"/>
    <mergeCell ref="E3:E5"/>
    <mergeCell ref="C65:C66"/>
    <mergeCell ref="C71:C72"/>
    <mergeCell ref="R3:S4"/>
    <mergeCell ref="T3:U4"/>
    <mergeCell ref="I4:I5"/>
    <mergeCell ref="J4:L4"/>
    <mergeCell ref="A1:U1"/>
    <mergeCell ref="A2:A5"/>
    <mergeCell ref="B2:B5"/>
    <mergeCell ref="C2:E2"/>
    <mergeCell ref="M2:U2"/>
    <mergeCell ref="C3:C5"/>
    <mergeCell ref="H3:H5"/>
    <mergeCell ref="M3:O4"/>
    <mergeCell ref="P3:Q4"/>
    <mergeCell ref="M90:N90"/>
    <mergeCell ref="M91:O91"/>
    <mergeCell ref="P91:Q91"/>
    <mergeCell ref="R91:S91"/>
    <mergeCell ref="T91:U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10-20 з 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Егор Сергеевич</cp:lastModifiedBy>
  <dcterms:modified xsi:type="dcterms:W3CDTF">2021-08-30T03:32:15Z</dcterms:modified>
</cp:coreProperties>
</file>