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 Сергеевич\Desktop\учебные планы на 2021-2022 учебный год\"/>
    </mc:Choice>
  </mc:AlternateContent>
  <bookViews>
    <workbookView xWindow="0" yWindow="0" windowWidth="20490" windowHeight="7650"/>
  </bookViews>
  <sheets>
    <sheet name="10-20 з К" sheetId="12" r:id="rId1"/>
    <sheet name="112-412 ТС" sheetId="13" r:id="rId2"/>
    <sheet name="111-411 ТС" sheetId="14" r:id="rId3"/>
    <sheet name="110-410 ТС" sheetId="15" r:id="rId4"/>
    <sheet name="109-409 ТС" sheetId="16" r:id="rId5"/>
    <sheet name="8-17 з ТС" sheetId="17" r:id="rId6"/>
    <sheet name="5-16 з МЭ" sheetId="18" r:id="rId7"/>
    <sheet name="102-302 МСС расш." sheetId="19" r:id="rId8"/>
    <sheet name="102-302 МСС сокр." sheetId="20" r:id="rId9"/>
    <sheet name="102-302 МСС сокр. (копия)" sheetId="21" r:id="rId10"/>
    <sheet name="103-303 МСС сокр. (копия)" sheetId="22" r:id="rId11"/>
  </sheets>
  <calcPr calcId="162913"/>
</workbook>
</file>

<file path=xl/calcChain.xml><?xml version="1.0" encoding="utf-8"?>
<calcChain xmlns="http://schemas.openxmlformats.org/spreadsheetml/2006/main">
  <c r="V48" i="22" l="1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V43" i="22"/>
  <c r="U43" i="22"/>
  <c r="T43" i="22"/>
  <c r="T42" i="22" s="1"/>
  <c r="T41" i="22" s="1"/>
  <c r="T54" i="22" s="1"/>
  <c r="S43" i="22"/>
  <c r="R43" i="22"/>
  <c r="Q43" i="22"/>
  <c r="Q42" i="22" s="1"/>
  <c r="P43" i="22"/>
  <c r="P42" i="22" s="1"/>
  <c r="P41" i="22" s="1"/>
  <c r="P54" i="22" s="1"/>
  <c r="O43" i="22"/>
  <c r="N43" i="22"/>
  <c r="M43" i="22"/>
  <c r="L43" i="22"/>
  <c r="L42" i="22" s="1"/>
  <c r="L41" i="22" s="1"/>
  <c r="L54" i="22" s="1"/>
  <c r="K43" i="22"/>
  <c r="J43" i="22"/>
  <c r="I43" i="22"/>
  <c r="I42" i="22" s="1"/>
  <c r="I41" i="22" s="1"/>
  <c r="H43" i="22"/>
  <c r="H41" i="22" s="1"/>
  <c r="G43" i="22"/>
  <c r="F43" i="22"/>
  <c r="V42" i="22"/>
  <c r="V41" i="22" s="1"/>
  <c r="U42" i="22"/>
  <c r="U41" i="22" s="1"/>
  <c r="U54" i="22" s="1"/>
  <c r="R42" i="22"/>
  <c r="N42" i="22"/>
  <c r="M42" i="22"/>
  <c r="J42" i="22"/>
  <c r="J41" i="22" s="1"/>
  <c r="F42" i="22"/>
  <c r="R41" i="22"/>
  <c r="Q41" i="22"/>
  <c r="N41" i="22"/>
  <c r="M41" i="22"/>
  <c r="M54" i="22" s="1"/>
  <c r="F41" i="22"/>
  <c r="V30" i="22"/>
  <c r="U30" i="22"/>
  <c r="T30" i="22"/>
  <c r="S30" i="22"/>
  <c r="R30" i="22"/>
  <c r="Q30" i="22"/>
  <c r="P30" i="22"/>
  <c r="O30" i="22"/>
  <c r="N30" i="22"/>
  <c r="K30" i="22"/>
  <c r="J30" i="22"/>
  <c r="I30" i="22"/>
  <c r="H30" i="22"/>
  <c r="G30" i="22"/>
  <c r="F30" i="22"/>
  <c r="V27" i="22"/>
  <c r="V9" i="22" s="1"/>
  <c r="V8" i="22" s="1"/>
  <c r="V54" i="22" s="1"/>
  <c r="U27" i="22"/>
  <c r="U9" i="22" s="1"/>
  <c r="T27" i="22"/>
  <c r="R27" i="22"/>
  <c r="Q27" i="22"/>
  <c r="N27" i="22"/>
  <c r="I27" i="22"/>
  <c r="H27" i="22"/>
  <c r="F27" i="22"/>
  <c r="V19" i="22"/>
  <c r="U19" i="22"/>
  <c r="T19" i="22"/>
  <c r="S19" i="22"/>
  <c r="S9" i="22" s="1"/>
  <c r="S8" i="22" s="1"/>
  <c r="R19" i="22"/>
  <c r="Q19" i="22"/>
  <c r="P19" i="22"/>
  <c r="P9" i="22" s="1"/>
  <c r="P8" i="22" s="1"/>
  <c r="O19" i="22"/>
  <c r="O9" i="22" s="1"/>
  <c r="O8" i="22" s="1"/>
  <c r="N19" i="22"/>
  <c r="K19" i="22"/>
  <c r="J19" i="22"/>
  <c r="I19" i="22"/>
  <c r="I9" i="22" s="1"/>
  <c r="I8" i="22" s="1"/>
  <c r="I54" i="22" s="1"/>
  <c r="H19" i="22"/>
  <c r="F19" i="22"/>
  <c r="V10" i="22"/>
  <c r="U10" i="22"/>
  <c r="T10" i="22"/>
  <c r="S10" i="22"/>
  <c r="R10" i="22"/>
  <c r="Q10" i="22"/>
  <c r="Q9" i="22" s="1"/>
  <c r="Q8" i="22" s="1"/>
  <c r="P10" i="22"/>
  <c r="O10" i="22"/>
  <c r="N10" i="22"/>
  <c r="K10" i="22"/>
  <c r="K9" i="22" s="1"/>
  <c r="K8" i="22" s="1"/>
  <c r="J10" i="22"/>
  <c r="I10" i="22"/>
  <c r="H10" i="22"/>
  <c r="F10" i="22"/>
  <c r="F9" i="22" s="1"/>
  <c r="F8" i="22" s="1"/>
  <c r="F54" i="22" s="1"/>
  <c r="T9" i="22"/>
  <c r="T8" i="22" s="1"/>
  <c r="R9" i="22"/>
  <c r="N9" i="22"/>
  <c r="N8" i="22" s="1"/>
  <c r="N54" i="22" s="1"/>
  <c r="J9" i="22"/>
  <c r="J8" i="22" s="1"/>
  <c r="H9" i="22"/>
  <c r="H8" i="22" s="1"/>
  <c r="E9" i="22"/>
  <c r="E8" i="22" s="1"/>
  <c r="U8" i="22"/>
  <c r="R8" i="22"/>
  <c r="M55" i="21"/>
  <c r="L55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F42" i="21" s="1"/>
  <c r="V44" i="21"/>
  <c r="U44" i="21"/>
  <c r="T44" i="21"/>
  <c r="S44" i="21"/>
  <c r="R44" i="21"/>
  <c r="Q44" i="21"/>
  <c r="P44" i="21"/>
  <c r="O44" i="21"/>
  <c r="O43" i="21" s="1"/>
  <c r="O42" i="21" s="1"/>
  <c r="N44" i="21"/>
  <c r="M44" i="21"/>
  <c r="L44" i="21"/>
  <c r="L43" i="21" s="1"/>
  <c r="K44" i="21"/>
  <c r="J44" i="21"/>
  <c r="I44" i="21"/>
  <c r="H44" i="21"/>
  <c r="H42" i="21" s="1"/>
  <c r="G44" i="21"/>
  <c r="G43" i="21" s="1"/>
  <c r="G42" i="21" s="1"/>
  <c r="F44" i="21"/>
  <c r="U43" i="21"/>
  <c r="T43" i="21"/>
  <c r="S43" i="21"/>
  <c r="S42" i="21" s="1"/>
  <c r="S55" i="21" s="1"/>
  <c r="Q43" i="21"/>
  <c r="P43" i="21"/>
  <c r="M43" i="21"/>
  <c r="K43" i="21"/>
  <c r="K42" i="21" s="1"/>
  <c r="I43" i="21"/>
  <c r="I42" i="21" s="1"/>
  <c r="H43" i="21"/>
  <c r="U42" i="21"/>
  <c r="T42" i="21"/>
  <c r="T55" i="21" s="1"/>
  <c r="Q42" i="21"/>
  <c r="P42" i="21"/>
  <c r="M42" i="21"/>
  <c r="L42" i="21"/>
  <c r="V31" i="21"/>
  <c r="U31" i="21"/>
  <c r="T31" i="21"/>
  <c r="S31" i="21"/>
  <c r="R31" i="21"/>
  <c r="Q31" i="21"/>
  <c r="P31" i="21"/>
  <c r="O31" i="21"/>
  <c r="N31" i="21"/>
  <c r="K31" i="21"/>
  <c r="J31" i="21"/>
  <c r="I31" i="21"/>
  <c r="H31" i="21"/>
  <c r="G31" i="21"/>
  <c r="F31" i="21"/>
  <c r="V27" i="21"/>
  <c r="U27" i="21"/>
  <c r="N27" i="21"/>
  <c r="K27" i="21"/>
  <c r="J27" i="21"/>
  <c r="I27" i="21"/>
  <c r="H27" i="21"/>
  <c r="F27" i="21"/>
  <c r="V19" i="21"/>
  <c r="U19" i="21"/>
  <c r="T19" i="21"/>
  <c r="S19" i="21"/>
  <c r="R19" i="21"/>
  <c r="Q19" i="21"/>
  <c r="P19" i="21"/>
  <c r="O19" i="21"/>
  <c r="N19" i="21"/>
  <c r="K19" i="21"/>
  <c r="K9" i="21" s="1"/>
  <c r="J19" i="21"/>
  <c r="I19" i="21"/>
  <c r="H19" i="21"/>
  <c r="F19" i="21"/>
  <c r="V10" i="21"/>
  <c r="U10" i="21"/>
  <c r="T10" i="21"/>
  <c r="T9" i="21" s="1"/>
  <c r="S10" i="21"/>
  <c r="S9" i="21" s="1"/>
  <c r="R10" i="21"/>
  <c r="Q10" i="21"/>
  <c r="P10" i="21"/>
  <c r="P9" i="21" s="1"/>
  <c r="P8" i="21" s="1"/>
  <c r="P55" i="21" s="1"/>
  <c r="O10" i="21"/>
  <c r="O9" i="21" s="1"/>
  <c r="N10" i="21"/>
  <c r="K10" i="21"/>
  <c r="J10" i="21"/>
  <c r="J9" i="21" s="1"/>
  <c r="J8" i="21" s="1"/>
  <c r="I10" i="21"/>
  <c r="I9" i="21" s="1"/>
  <c r="H10" i="21"/>
  <c r="F10" i="21"/>
  <c r="V9" i="21"/>
  <c r="V8" i="21" s="1"/>
  <c r="U9" i="21"/>
  <c r="Q9" i="21"/>
  <c r="Q8" i="21" s="1"/>
  <c r="H9" i="21"/>
  <c r="H8" i="21" s="1"/>
  <c r="H55" i="21" s="1"/>
  <c r="F9" i="21"/>
  <c r="F8" i="21" s="1"/>
  <c r="E9" i="21"/>
  <c r="U8" i="21"/>
  <c r="T8" i="21"/>
  <c r="S8" i="21"/>
  <c r="O8" i="21"/>
  <c r="K8" i="21"/>
  <c r="I8" i="21"/>
  <c r="E8" i="21"/>
  <c r="T55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F42" i="20" s="1"/>
  <c r="V44" i="20"/>
  <c r="U44" i="20"/>
  <c r="T44" i="20"/>
  <c r="S44" i="20"/>
  <c r="R44" i="20"/>
  <c r="Q44" i="20"/>
  <c r="P44" i="20"/>
  <c r="P43" i="20" s="1"/>
  <c r="O44" i="20"/>
  <c r="O43" i="20" s="1"/>
  <c r="O42" i="20" s="1"/>
  <c r="N44" i="20"/>
  <c r="M44" i="20"/>
  <c r="L44" i="20"/>
  <c r="L43" i="20" s="1"/>
  <c r="K44" i="20"/>
  <c r="K43" i="20" s="1"/>
  <c r="K42" i="20" s="1"/>
  <c r="J44" i="20"/>
  <c r="I44" i="20"/>
  <c r="H44" i="20"/>
  <c r="H42" i="20" s="1"/>
  <c r="G44" i="20"/>
  <c r="G43" i="20" s="1"/>
  <c r="G42" i="20" s="1"/>
  <c r="F44" i="20"/>
  <c r="U43" i="20"/>
  <c r="T43" i="20"/>
  <c r="T42" i="20" s="1"/>
  <c r="S43" i="20"/>
  <c r="S42" i="20" s="1"/>
  <c r="S55" i="20" s="1"/>
  <c r="Q43" i="20"/>
  <c r="M43" i="20"/>
  <c r="I43" i="20"/>
  <c r="H43" i="20"/>
  <c r="U42" i="20"/>
  <c r="Q42" i="20"/>
  <c r="Q55" i="20" s="1"/>
  <c r="P42" i="20"/>
  <c r="M42" i="20"/>
  <c r="M55" i="20" s="1"/>
  <c r="L42" i="20"/>
  <c r="L55" i="20" s="1"/>
  <c r="I42" i="20"/>
  <c r="V31" i="20"/>
  <c r="U31" i="20"/>
  <c r="T31" i="20"/>
  <c r="S31" i="20"/>
  <c r="R31" i="20"/>
  <c r="Q31" i="20"/>
  <c r="P31" i="20"/>
  <c r="O31" i="20"/>
  <c r="N31" i="20"/>
  <c r="K31" i="20"/>
  <c r="J31" i="20"/>
  <c r="I31" i="20"/>
  <c r="H31" i="20"/>
  <c r="G31" i="20"/>
  <c r="F31" i="20"/>
  <c r="V27" i="20"/>
  <c r="U27" i="20"/>
  <c r="U9" i="20" s="1"/>
  <c r="N27" i="20"/>
  <c r="I27" i="20"/>
  <c r="H27" i="20"/>
  <c r="F27" i="20"/>
  <c r="V19" i="20"/>
  <c r="U19" i="20"/>
  <c r="T19" i="20"/>
  <c r="S19" i="20"/>
  <c r="R19" i="20"/>
  <c r="R9" i="20" s="1"/>
  <c r="R8" i="20" s="1"/>
  <c r="Q19" i="20"/>
  <c r="P19" i="20"/>
  <c r="O19" i="20"/>
  <c r="O9" i="20" s="1"/>
  <c r="N19" i="20"/>
  <c r="K19" i="20"/>
  <c r="J19" i="20"/>
  <c r="I19" i="20"/>
  <c r="I9" i="20" s="1"/>
  <c r="I8" i="20" s="1"/>
  <c r="I55" i="20" s="1"/>
  <c r="H19" i="20"/>
  <c r="F19" i="20"/>
  <c r="V10" i="20"/>
  <c r="U10" i="20"/>
  <c r="T10" i="20"/>
  <c r="T9" i="20" s="1"/>
  <c r="T8" i="20" s="1"/>
  <c r="S10" i="20"/>
  <c r="R10" i="20"/>
  <c r="Q10" i="20"/>
  <c r="Q9" i="20" s="1"/>
  <c r="Q8" i="20" s="1"/>
  <c r="P10" i="20"/>
  <c r="P9" i="20" s="1"/>
  <c r="P8" i="20" s="1"/>
  <c r="O10" i="20"/>
  <c r="N10" i="20"/>
  <c r="K10" i="20"/>
  <c r="K9" i="20" s="1"/>
  <c r="K8" i="20" s="1"/>
  <c r="J10" i="20"/>
  <c r="I10" i="20"/>
  <c r="H10" i="20"/>
  <c r="F10" i="20"/>
  <c r="F9" i="20" s="1"/>
  <c r="F8" i="20" s="1"/>
  <c r="V9" i="20"/>
  <c r="V8" i="20" s="1"/>
  <c r="S9" i="20"/>
  <c r="S8" i="20" s="1"/>
  <c r="N9" i="20"/>
  <c r="N8" i="20" s="1"/>
  <c r="J9" i="20"/>
  <c r="J8" i="20" s="1"/>
  <c r="E9" i="20"/>
  <c r="E8" i="20" s="1"/>
  <c r="U8" i="20"/>
  <c r="U55" i="20" s="1"/>
  <c r="O8" i="20"/>
  <c r="O55" i="20" s="1"/>
  <c r="AK57" i="19"/>
  <c r="Q56" i="19"/>
  <c r="AP55" i="19"/>
  <c r="AK55" i="19"/>
  <c r="AF55" i="19"/>
  <c r="AA55" i="19"/>
  <c r="V55" i="19"/>
  <c r="Q55" i="19"/>
  <c r="AT54" i="19"/>
  <c r="AP53" i="19"/>
  <c r="AP52" i="19"/>
  <c r="AP48" i="19" s="1"/>
  <c r="AP51" i="19"/>
  <c r="AK51" i="19"/>
  <c r="AK50" i="19"/>
  <c r="AK49" i="19"/>
  <c r="AF49" i="19"/>
  <c r="AT48" i="19"/>
  <c r="AS48" i="19"/>
  <c r="AS42" i="19" s="1"/>
  <c r="AS41" i="19" s="1"/>
  <c r="AS54" i="19" s="1"/>
  <c r="AR48" i="19"/>
  <c r="AR42" i="19" s="1"/>
  <c r="AQ48" i="19"/>
  <c r="AN48" i="19"/>
  <c r="AN42" i="19" s="1"/>
  <c r="AN41" i="19" s="1"/>
  <c r="AL48" i="19"/>
  <c r="AL42" i="19" s="1"/>
  <c r="AL41" i="19" s="1"/>
  <c r="AI48" i="19"/>
  <c r="AG48" i="19"/>
  <c r="AF48" i="19"/>
  <c r="P48" i="19"/>
  <c r="O48" i="19"/>
  <c r="N48" i="19"/>
  <c r="M48" i="19"/>
  <c r="M42" i="19" s="1"/>
  <c r="M41" i="19" s="1"/>
  <c r="M54" i="19" s="1"/>
  <c r="L48" i="19"/>
  <c r="K48" i="19"/>
  <c r="J48" i="19"/>
  <c r="I48" i="19"/>
  <c r="H48" i="19"/>
  <c r="G48" i="19"/>
  <c r="F48" i="19"/>
  <c r="AF47" i="19"/>
  <c r="AF43" i="19" s="1"/>
  <c r="AF42" i="19" s="1"/>
  <c r="AF41" i="19" s="1"/>
  <c r="AF46" i="19"/>
  <c r="AA46" i="19"/>
  <c r="V45" i="19"/>
  <c r="V43" i="19" s="1"/>
  <c r="Q45" i="19"/>
  <c r="Q43" i="19" s="1"/>
  <c r="V44" i="19"/>
  <c r="Q44" i="19"/>
  <c r="AJ43" i="19"/>
  <c r="AI43" i="19"/>
  <c r="AI42" i="19" s="1"/>
  <c r="AI41" i="19" s="1"/>
  <c r="AE43" i="19"/>
  <c r="AE42" i="19" s="1"/>
  <c r="AE41" i="19" s="1"/>
  <c r="AE54" i="19" s="1"/>
  <c r="AD43" i="19"/>
  <c r="AD42" i="19" s="1"/>
  <c r="AC43" i="19"/>
  <c r="AB43" i="19"/>
  <c r="AA43" i="19"/>
  <c r="AA42" i="19" s="1"/>
  <c r="AA41" i="19" s="1"/>
  <c r="AA54" i="19" s="1"/>
  <c r="Y43" i="19"/>
  <c r="Y42" i="19" s="1"/>
  <c r="W43" i="19"/>
  <c r="T43" i="19"/>
  <c r="T42" i="19" s="1"/>
  <c r="T41" i="19" s="1"/>
  <c r="R43" i="19"/>
  <c r="R42" i="19" s="1"/>
  <c r="R41" i="19" s="1"/>
  <c r="R54" i="19" s="1"/>
  <c r="P43" i="19"/>
  <c r="O43" i="19"/>
  <c r="N43" i="19"/>
  <c r="N42" i="19" s="1"/>
  <c r="N41" i="19" s="1"/>
  <c r="M43" i="19"/>
  <c r="L43" i="19"/>
  <c r="K43" i="19"/>
  <c r="K42" i="19" s="1"/>
  <c r="J43" i="19"/>
  <c r="J42" i="19" s="1"/>
  <c r="I43" i="19"/>
  <c r="H43" i="19"/>
  <c r="G43" i="19"/>
  <c r="G42" i="19" s="1"/>
  <c r="F43" i="19"/>
  <c r="F42" i="19" s="1"/>
  <c r="AT42" i="19"/>
  <c r="AT41" i="19" s="1"/>
  <c r="AQ42" i="19"/>
  <c r="AQ41" i="19" s="1"/>
  <c r="AP42" i="19"/>
  <c r="AJ42" i="19"/>
  <c r="AG42" i="19"/>
  <c r="AG41" i="19" s="1"/>
  <c r="AG54" i="19" s="1"/>
  <c r="AC42" i="19"/>
  <c r="AB42" i="19"/>
  <c r="W42" i="19"/>
  <c r="V42" i="19"/>
  <c r="V41" i="19" s="1"/>
  <c r="Q42" i="19"/>
  <c r="Q41" i="19" s="1"/>
  <c r="P42" i="19"/>
  <c r="O42" i="19"/>
  <c r="L42" i="19"/>
  <c r="L41" i="19" s="1"/>
  <c r="L54" i="19" s="1"/>
  <c r="I42" i="19"/>
  <c r="H42" i="19"/>
  <c r="AR41" i="19"/>
  <c r="AP41" i="19"/>
  <c r="AJ41" i="19"/>
  <c r="AD41" i="19"/>
  <c r="AC41" i="19"/>
  <c r="AB41" i="19"/>
  <c r="Y41" i="19"/>
  <c r="W41" i="19"/>
  <c r="P41" i="19"/>
  <c r="O41" i="19"/>
  <c r="K41" i="19"/>
  <c r="J41" i="19"/>
  <c r="I41" i="19"/>
  <c r="H41" i="19"/>
  <c r="G41" i="19"/>
  <c r="F41" i="19"/>
  <c r="AP40" i="19"/>
  <c r="V39" i="19"/>
  <c r="Q39" i="19"/>
  <c r="Q30" i="19" s="1"/>
  <c r="AP38" i="19"/>
  <c r="V37" i="19"/>
  <c r="Q37" i="19"/>
  <c r="AP35" i="19"/>
  <c r="AP30" i="19" s="1"/>
  <c r="AK35" i="19"/>
  <c r="AA34" i="19"/>
  <c r="AA30" i="19" s="1"/>
  <c r="AP33" i="19"/>
  <c r="AK33" i="19"/>
  <c r="AK30" i="19" s="1"/>
  <c r="V32" i="19"/>
  <c r="Q32" i="19"/>
  <c r="AA31" i="19"/>
  <c r="AS30" i="19"/>
  <c r="AR30" i="19"/>
  <c r="AQ30" i="19"/>
  <c r="AQ54" i="19" s="1"/>
  <c r="AN30" i="19"/>
  <c r="AL30" i="19"/>
  <c r="AD30" i="19"/>
  <c r="AC30" i="19"/>
  <c r="AB30" i="19"/>
  <c r="AB54" i="19" s="1"/>
  <c r="Z30" i="19"/>
  <c r="Y30" i="19"/>
  <c r="X30" i="19"/>
  <c r="W30" i="19"/>
  <c r="T30" i="19"/>
  <c r="R30" i="19"/>
  <c r="P30" i="19"/>
  <c r="O30" i="19"/>
  <c r="N30" i="19"/>
  <c r="K30" i="19"/>
  <c r="J30" i="19"/>
  <c r="I30" i="19"/>
  <c r="H30" i="19"/>
  <c r="G30" i="19"/>
  <c r="F30" i="19"/>
  <c r="AP29" i="19"/>
  <c r="AP27" i="19" s="1"/>
  <c r="AP9" i="19" s="1"/>
  <c r="AP8" i="19" s="1"/>
  <c r="AP54" i="19" s="1"/>
  <c r="AP28" i="19"/>
  <c r="AK28" i="19"/>
  <c r="AK27" i="19" s="1"/>
  <c r="AS27" i="19"/>
  <c r="AR27" i="19"/>
  <c r="AN27" i="19"/>
  <c r="N27" i="19"/>
  <c r="I27" i="19"/>
  <c r="H27" i="19"/>
  <c r="F27" i="19"/>
  <c r="Q26" i="19"/>
  <c r="AK25" i="19"/>
  <c r="AP23" i="19"/>
  <c r="AP19" i="19" s="1"/>
  <c r="AK23" i="19"/>
  <c r="V23" i="19"/>
  <c r="V19" i="19" s="1"/>
  <c r="V9" i="19" s="1"/>
  <c r="V8" i="19" s="1"/>
  <c r="Q23" i="19"/>
  <c r="AK22" i="19"/>
  <c r="AF22" i="19"/>
  <c r="AA22" i="19"/>
  <c r="AF21" i="19"/>
  <c r="AA21" i="19"/>
  <c r="V21" i="19"/>
  <c r="Q21" i="19"/>
  <c r="AF20" i="19"/>
  <c r="AA20" i="19"/>
  <c r="V20" i="19"/>
  <c r="Q20" i="19"/>
  <c r="Q19" i="19" s="1"/>
  <c r="AS19" i="19"/>
  <c r="AR19" i="19"/>
  <c r="AN19" i="19"/>
  <c r="AM19" i="19"/>
  <c r="AM9" i="19" s="1"/>
  <c r="AK19" i="19"/>
  <c r="AJ19" i="19"/>
  <c r="AI19" i="19"/>
  <c r="AH19" i="19"/>
  <c r="AF19" i="19"/>
  <c r="AD19" i="19"/>
  <c r="AC19" i="19"/>
  <c r="AA19" i="19"/>
  <c r="AA9" i="19" s="1"/>
  <c r="AA8" i="19" s="1"/>
  <c r="Y19" i="19"/>
  <c r="X19" i="19"/>
  <c r="T19" i="19"/>
  <c r="T9" i="19" s="1"/>
  <c r="T8" i="19" s="1"/>
  <c r="S19" i="19"/>
  <c r="P19" i="19"/>
  <c r="O19" i="19"/>
  <c r="O9" i="19" s="1"/>
  <c r="O8" i="19" s="1"/>
  <c r="N19" i="19"/>
  <c r="K19" i="19"/>
  <c r="J19" i="19"/>
  <c r="I19" i="19"/>
  <c r="H19" i="19"/>
  <c r="F19" i="19"/>
  <c r="V18" i="19"/>
  <c r="Q17" i="19"/>
  <c r="AF16" i="19"/>
  <c r="AA16" i="19"/>
  <c r="V16" i="19"/>
  <c r="Q16" i="19"/>
  <c r="AF15" i="19"/>
  <c r="AA15" i="19"/>
  <c r="V15" i="19"/>
  <c r="Q15" i="19"/>
  <c r="AF14" i="19"/>
  <c r="AA14" i="19"/>
  <c r="V14" i="19"/>
  <c r="Q14" i="19"/>
  <c r="AF13" i="19"/>
  <c r="AA13" i="19"/>
  <c r="V13" i="19"/>
  <c r="Q13" i="19"/>
  <c r="AF12" i="19"/>
  <c r="AF10" i="19" s="1"/>
  <c r="AF9" i="19" s="1"/>
  <c r="AF8" i="19" s="1"/>
  <c r="AF54" i="19" s="1"/>
  <c r="AA12" i="19"/>
  <c r="V12" i="19"/>
  <c r="Q12" i="19"/>
  <c r="Q10" i="19" s="1"/>
  <c r="V11" i="19"/>
  <c r="V10" i="19" s="1"/>
  <c r="Q11" i="19"/>
  <c r="AJ10" i="19"/>
  <c r="AI10" i="19"/>
  <c r="AH10" i="19"/>
  <c r="AD10" i="19"/>
  <c r="AD9" i="19" s="1"/>
  <c r="AD8" i="19" s="1"/>
  <c r="AD54" i="19" s="1"/>
  <c r="AC10" i="19"/>
  <c r="AA10" i="19"/>
  <c r="Z10" i="19"/>
  <c r="Y10" i="19"/>
  <c r="Y9" i="19" s="1"/>
  <c r="Y8" i="19" s="1"/>
  <c r="Y54" i="19" s="1"/>
  <c r="X10" i="19"/>
  <c r="T10" i="19"/>
  <c r="S10" i="19"/>
  <c r="P10" i="19"/>
  <c r="O10" i="19"/>
  <c r="N10" i="19"/>
  <c r="N9" i="19" s="1"/>
  <c r="N8" i="19" s="1"/>
  <c r="K10" i="19"/>
  <c r="J10" i="19"/>
  <c r="J9" i="19" s="1"/>
  <c r="I10" i="19"/>
  <c r="H10" i="19"/>
  <c r="H9" i="19" s="1"/>
  <c r="H8" i="19" s="1"/>
  <c r="H54" i="19" s="1"/>
  <c r="F10" i="19"/>
  <c r="AS9" i="19"/>
  <c r="AS8" i="19" s="1"/>
  <c r="AN9" i="19"/>
  <c r="AJ9" i="19"/>
  <c r="AJ8" i="19" s="1"/>
  <c r="AJ54" i="19" s="1"/>
  <c r="AI9" i="19"/>
  <c r="AI8" i="19" s="1"/>
  <c r="AI54" i="19" s="1"/>
  <c r="AC9" i="19"/>
  <c r="AC8" i="19" s="1"/>
  <c r="AC54" i="19" s="1"/>
  <c r="Z9" i="19"/>
  <c r="X9" i="19"/>
  <c r="P9" i="19"/>
  <c r="P8" i="19" s="1"/>
  <c r="P54" i="19" s="1"/>
  <c r="K9" i="19"/>
  <c r="K8" i="19" s="1"/>
  <c r="F9" i="19"/>
  <c r="F8" i="19" s="1"/>
  <c r="F54" i="19" s="1"/>
  <c r="AN8" i="19"/>
  <c r="AN54" i="19" s="1"/>
  <c r="AM8" i="19"/>
  <c r="AM54" i="19" s="1"/>
  <c r="Z8" i="19"/>
  <c r="Z54" i="19" s="1"/>
  <c r="X8" i="19"/>
  <c r="X54" i="19" s="1"/>
  <c r="J8" i="19"/>
  <c r="P69" i="18"/>
  <c r="M69" i="18"/>
  <c r="M67" i="18"/>
  <c r="L67" i="18"/>
  <c r="K67" i="18"/>
  <c r="J67" i="18"/>
  <c r="I67" i="18"/>
  <c r="H67" i="18"/>
  <c r="G67" i="18"/>
  <c r="F67" i="18"/>
  <c r="W62" i="18"/>
  <c r="V62" i="18"/>
  <c r="U62" i="18"/>
  <c r="U53" i="18" s="1"/>
  <c r="U36" i="18" s="1"/>
  <c r="T62" i="18"/>
  <c r="T53" i="18" s="1"/>
  <c r="T36" i="18" s="1"/>
  <c r="N62" i="18"/>
  <c r="L62" i="18"/>
  <c r="K62" i="18"/>
  <c r="J62" i="18"/>
  <c r="I62" i="18"/>
  <c r="H62" i="18"/>
  <c r="G62" i="18"/>
  <c r="F62" i="18"/>
  <c r="Y58" i="18"/>
  <c r="X58" i="18"/>
  <c r="W58" i="18"/>
  <c r="W53" i="18" s="1"/>
  <c r="L58" i="18"/>
  <c r="L53" i="18" s="1"/>
  <c r="K58" i="18"/>
  <c r="J58" i="18"/>
  <c r="I58" i="18"/>
  <c r="H58" i="18"/>
  <c r="G58" i="18"/>
  <c r="F58" i="18"/>
  <c r="Y54" i="18"/>
  <c r="Y53" i="18" s="1"/>
  <c r="Y36" i="18" s="1"/>
  <c r="X54" i="18"/>
  <c r="X53" i="18" s="1"/>
  <c r="W54" i="18"/>
  <c r="L54" i="18"/>
  <c r="K54" i="18"/>
  <c r="K53" i="18" s="1"/>
  <c r="J54" i="18"/>
  <c r="J53" i="18" s="1"/>
  <c r="I54" i="18"/>
  <c r="H54" i="18"/>
  <c r="G54" i="18"/>
  <c r="G53" i="18" s="1"/>
  <c r="G36" i="18" s="1"/>
  <c r="F54" i="18"/>
  <c r="F53" i="18" s="1"/>
  <c r="V53" i="18"/>
  <c r="N53" i="18"/>
  <c r="N36" i="18" s="1"/>
  <c r="N69" i="18" s="1"/>
  <c r="I53" i="18"/>
  <c r="I36" i="18" s="1"/>
  <c r="H53" i="18"/>
  <c r="H36" i="18" s="1"/>
  <c r="D53" i="18"/>
  <c r="C53" i="18"/>
  <c r="C36" i="18" s="1"/>
  <c r="Y37" i="18"/>
  <c r="X37" i="18"/>
  <c r="W37" i="18"/>
  <c r="V37" i="18"/>
  <c r="U37" i="18"/>
  <c r="T37" i="18"/>
  <c r="S37" i="18"/>
  <c r="S36" i="18" s="1"/>
  <c r="R37" i="18"/>
  <c r="R36" i="18" s="1"/>
  <c r="M37" i="18"/>
  <c r="L37" i="18"/>
  <c r="K37" i="18"/>
  <c r="J37" i="18"/>
  <c r="I37" i="18"/>
  <c r="H37" i="18"/>
  <c r="G37" i="18"/>
  <c r="F37" i="18"/>
  <c r="X36" i="18"/>
  <c r="X69" i="18" s="1"/>
  <c r="V36" i="18"/>
  <c r="M36" i="18"/>
  <c r="L36" i="18"/>
  <c r="K36" i="18"/>
  <c r="D36" i="18"/>
  <c r="T32" i="18"/>
  <c r="S32" i="18"/>
  <c r="R32" i="18"/>
  <c r="M32" i="18"/>
  <c r="L32" i="18"/>
  <c r="K32" i="18"/>
  <c r="J32" i="18"/>
  <c r="I32" i="18"/>
  <c r="H32" i="18"/>
  <c r="G32" i="18"/>
  <c r="F32" i="18"/>
  <c r="X27" i="18"/>
  <c r="W27" i="18"/>
  <c r="V27" i="18"/>
  <c r="U27" i="18"/>
  <c r="U69" i="18" s="1"/>
  <c r="T27" i="18"/>
  <c r="S27" i="18"/>
  <c r="S69" i="18" s="1"/>
  <c r="R27" i="18"/>
  <c r="M27" i="18"/>
  <c r="L27" i="18"/>
  <c r="K27" i="18"/>
  <c r="J27" i="18"/>
  <c r="I27" i="18"/>
  <c r="H27" i="18"/>
  <c r="G27" i="18"/>
  <c r="F27" i="18"/>
  <c r="Y25" i="18"/>
  <c r="L25" i="18"/>
  <c r="K25" i="18"/>
  <c r="K9" i="18" s="1"/>
  <c r="K8" i="18" s="1"/>
  <c r="K69" i="18" s="1"/>
  <c r="J25" i="18"/>
  <c r="I25" i="18"/>
  <c r="H25" i="18"/>
  <c r="G25" i="18"/>
  <c r="F25" i="18"/>
  <c r="Q21" i="18"/>
  <c r="Q9" i="18" s="1"/>
  <c r="P21" i="18"/>
  <c r="O21" i="18"/>
  <c r="M21" i="18"/>
  <c r="L21" i="18"/>
  <c r="L9" i="18" s="1"/>
  <c r="L8" i="18" s="1"/>
  <c r="K21" i="18"/>
  <c r="J21" i="18"/>
  <c r="J9" i="18" s="1"/>
  <c r="J8" i="18" s="1"/>
  <c r="I21" i="18"/>
  <c r="H21" i="18"/>
  <c r="H9" i="18" s="1"/>
  <c r="H8" i="18" s="1"/>
  <c r="G21" i="18"/>
  <c r="F21" i="18"/>
  <c r="Q10" i="18"/>
  <c r="P10" i="18"/>
  <c r="P9" i="18" s="1"/>
  <c r="P8" i="18" s="1"/>
  <c r="O10" i="18"/>
  <c r="M10" i="18"/>
  <c r="M9" i="18" s="1"/>
  <c r="M8" i="18" s="1"/>
  <c r="L10" i="18"/>
  <c r="K10" i="18"/>
  <c r="J10" i="18"/>
  <c r="I10" i="18"/>
  <c r="I9" i="18" s="1"/>
  <c r="H10" i="18"/>
  <c r="G10" i="18"/>
  <c r="F10" i="18"/>
  <c r="Y9" i="18"/>
  <c r="O9" i="18"/>
  <c r="O8" i="18" s="1"/>
  <c r="O69" i="18" s="1"/>
  <c r="F9" i="18"/>
  <c r="E9" i="18"/>
  <c r="E8" i="18" s="1"/>
  <c r="D9" i="18"/>
  <c r="C9" i="18"/>
  <c r="C8" i="18" s="1"/>
  <c r="Y8" i="18"/>
  <c r="Y69" i="18" s="1"/>
  <c r="Q8" i="18"/>
  <c r="Q69" i="18" s="1"/>
  <c r="I8" i="18"/>
  <c r="I69" i="18" s="1"/>
  <c r="F8" i="18"/>
  <c r="D8" i="18"/>
  <c r="V49" i="17"/>
  <c r="N49" i="17"/>
  <c r="I49" i="17"/>
  <c r="J46" i="17"/>
  <c r="I46" i="17"/>
  <c r="G46" i="17"/>
  <c r="V42" i="17"/>
  <c r="M42" i="17"/>
  <c r="M27" i="17" s="1"/>
  <c r="M16" i="17" s="1"/>
  <c r="L42" i="17"/>
  <c r="K42" i="17"/>
  <c r="J42" i="17"/>
  <c r="I42" i="17"/>
  <c r="H42" i="17"/>
  <c r="G42" i="17"/>
  <c r="F42" i="17"/>
  <c r="W39" i="17"/>
  <c r="V39" i="17"/>
  <c r="M39" i="17"/>
  <c r="L39" i="17"/>
  <c r="K39" i="17"/>
  <c r="J39" i="17"/>
  <c r="I39" i="17"/>
  <c r="H39" i="17"/>
  <c r="G39" i="17"/>
  <c r="F39" i="17"/>
  <c r="W34" i="17"/>
  <c r="V34" i="17"/>
  <c r="U34" i="17"/>
  <c r="T34" i="17"/>
  <c r="S34" i="17"/>
  <c r="R34" i="17"/>
  <c r="Q34" i="17"/>
  <c r="N34" i="17"/>
  <c r="L34" i="17"/>
  <c r="K34" i="17"/>
  <c r="J34" i="17"/>
  <c r="J27" i="17" s="1"/>
  <c r="I34" i="17"/>
  <c r="H34" i="17"/>
  <c r="G34" i="17"/>
  <c r="F34" i="17"/>
  <c r="U28" i="17"/>
  <c r="T28" i="17"/>
  <c r="S28" i="17"/>
  <c r="R28" i="17"/>
  <c r="Q28" i="17"/>
  <c r="P28" i="17"/>
  <c r="O28" i="17"/>
  <c r="N28" i="17"/>
  <c r="N27" i="17" s="1"/>
  <c r="L28" i="17"/>
  <c r="K28" i="17"/>
  <c r="J28" i="17"/>
  <c r="I28" i="17"/>
  <c r="I27" i="17" s="1"/>
  <c r="I16" i="17" s="1"/>
  <c r="H28" i="17"/>
  <c r="H27" i="17" s="1"/>
  <c r="G28" i="17"/>
  <c r="F28" i="17"/>
  <c r="W27" i="17"/>
  <c r="W16" i="17" s="1"/>
  <c r="W49" i="17" s="1"/>
  <c r="V27" i="17"/>
  <c r="T27" i="17"/>
  <c r="S27" i="17"/>
  <c r="R27" i="17"/>
  <c r="R16" i="17" s="1"/>
  <c r="R49" i="17" s="1"/>
  <c r="P27" i="17"/>
  <c r="O27" i="17"/>
  <c r="O16" i="17" s="1"/>
  <c r="L27" i="17"/>
  <c r="K27" i="17"/>
  <c r="G27" i="17"/>
  <c r="F27" i="17"/>
  <c r="D27" i="17"/>
  <c r="C27" i="17"/>
  <c r="U17" i="17"/>
  <c r="T17" i="17"/>
  <c r="T16" i="17" s="1"/>
  <c r="S17" i="17"/>
  <c r="R17" i="17"/>
  <c r="Q17" i="17"/>
  <c r="P17" i="17"/>
  <c r="P16" i="17" s="1"/>
  <c r="O17" i="17"/>
  <c r="M17" i="17"/>
  <c r="L17" i="17"/>
  <c r="K17" i="17"/>
  <c r="K16" i="17" s="1"/>
  <c r="J17" i="17"/>
  <c r="I17" i="17"/>
  <c r="H17" i="17"/>
  <c r="H16" i="17" s="1"/>
  <c r="G17" i="17"/>
  <c r="G16" i="17" s="1"/>
  <c r="F17" i="17"/>
  <c r="V16" i="17"/>
  <c r="S16" i="17"/>
  <c r="N16" i="17"/>
  <c r="J16" i="17"/>
  <c r="J49" i="17" s="1"/>
  <c r="F16" i="17"/>
  <c r="E16" i="17"/>
  <c r="D16" i="17"/>
  <c r="C16" i="17"/>
  <c r="Q13" i="17"/>
  <c r="P13" i="17"/>
  <c r="O13" i="17"/>
  <c r="M13" i="17"/>
  <c r="L13" i="17"/>
  <c r="K13" i="17"/>
  <c r="J13" i="17"/>
  <c r="I13" i="17"/>
  <c r="H13" i="17"/>
  <c r="G13" i="17"/>
  <c r="F13" i="17"/>
  <c r="U8" i="17"/>
  <c r="T8" i="17"/>
  <c r="T49" i="17" s="1"/>
  <c r="S8" i="17"/>
  <c r="R8" i="17"/>
  <c r="Q8" i="17"/>
  <c r="P8" i="17"/>
  <c r="P49" i="17" s="1"/>
  <c r="O8" i="17"/>
  <c r="O49" i="17" s="1"/>
  <c r="M8" i="17"/>
  <c r="L8" i="17"/>
  <c r="K8" i="17"/>
  <c r="J8" i="17"/>
  <c r="I8" i="17"/>
  <c r="H8" i="17"/>
  <c r="G8" i="17"/>
  <c r="G49" i="17" s="1"/>
  <c r="F8" i="17"/>
  <c r="O63" i="16"/>
  <c r="J63" i="16"/>
  <c r="I63" i="16"/>
  <c r="H63" i="16"/>
  <c r="G63" i="16"/>
  <c r="F63" i="16"/>
  <c r="S59" i="16"/>
  <c r="S45" i="16" s="1"/>
  <c r="R59" i="16"/>
  <c r="J59" i="16"/>
  <c r="I59" i="16"/>
  <c r="H59" i="16"/>
  <c r="G59" i="16"/>
  <c r="F59" i="16"/>
  <c r="S56" i="16"/>
  <c r="R56" i="16"/>
  <c r="J56" i="16"/>
  <c r="I56" i="16"/>
  <c r="H56" i="16"/>
  <c r="G56" i="16"/>
  <c r="F56" i="16"/>
  <c r="R51" i="16"/>
  <c r="Q51" i="16"/>
  <c r="Q45" i="16" s="1"/>
  <c r="P51" i="16"/>
  <c r="P45" i="16" s="1"/>
  <c r="O51" i="16"/>
  <c r="N51" i="16"/>
  <c r="K51" i="16"/>
  <c r="J51" i="16"/>
  <c r="J45" i="16" s="1"/>
  <c r="J34" i="16" s="1"/>
  <c r="I51" i="16"/>
  <c r="H51" i="16"/>
  <c r="G51" i="16"/>
  <c r="F51" i="16"/>
  <c r="F45" i="16" s="1"/>
  <c r="Q46" i="16"/>
  <c r="P46" i="16"/>
  <c r="O46" i="16"/>
  <c r="N46" i="16"/>
  <c r="N45" i="16" s="1"/>
  <c r="N34" i="16" s="1"/>
  <c r="N67" i="16" s="1"/>
  <c r="K46" i="16"/>
  <c r="J46" i="16"/>
  <c r="I46" i="16"/>
  <c r="H46" i="16"/>
  <c r="G46" i="16"/>
  <c r="F46" i="16"/>
  <c r="R45" i="16"/>
  <c r="R34" i="16" s="1"/>
  <c r="O45" i="16"/>
  <c r="K45" i="16"/>
  <c r="K34" i="16" s="1"/>
  <c r="K67" i="16" s="1"/>
  <c r="H45" i="16"/>
  <c r="G45" i="16"/>
  <c r="G34" i="16" s="1"/>
  <c r="D45" i="16"/>
  <c r="C45" i="16"/>
  <c r="C34" i="16" s="1"/>
  <c r="S35" i="16"/>
  <c r="R35" i="16"/>
  <c r="Q35" i="16"/>
  <c r="P35" i="16"/>
  <c r="O35" i="16"/>
  <c r="N35" i="16"/>
  <c r="J35" i="16"/>
  <c r="I35" i="16"/>
  <c r="H35" i="16"/>
  <c r="G35" i="16"/>
  <c r="F35" i="16"/>
  <c r="P34" i="16"/>
  <c r="O34" i="16"/>
  <c r="O67" i="16" s="1"/>
  <c r="H34" i="16"/>
  <c r="H67" i="16" s="1"/>
  <c r="E34" i="16"/>
  <c r="D34" i="16"/>
  <c r="O31" i="16"/>
  <c r="N31" i="16"/>
  <c r="J31" i="16"/>
  <c r="I31" i="16"/>
  <c r="H31" i="16"/>
  <c r="G31" i="16"/>
  <c r="F31" i="16"/>
  <c r="S26" i="16"/>
  <c r="R26" i="16"/>
  <c r="Q26" i="16"/>
  <c r="P26" i="16"/>
  <c r="P67" i="16" s="1"/>
  <c r="O26" i="16"/>
  <c r="N26" i="16"/>
  <c r="J26" i="16"/>
  <c r="I26" i="16"/>
  <c r="H26" i="16"/>
  <c r="G26" i="16"/>
  <c r="F26" i="16"/>
  <c r="M24" i="16"/>
  <c r="J24" i="16"/>
  <c r="I24" i="16"/>
  <c r="H24" i="16"/>
  <c r="G24" i="16"/>
  <c r="F24" i="16"/>
  <c r="M20" i="16"/>
  <c r="L20" i="16"/>
  <c r="J20" i="16"/>
  <c r="J8" i="16" s="1"/>
  <c r="J7" i="16" s="1"/>
  <c r="J67" i="16" s="1"/>
  <c r="I20" i="16"/>
  <c r="H20" i="16"/>
  <c r="H8" i="16" s="1"/>
  <c r="H7" i="16" s="1"/>
  <c r="G20" i="16"/>
  <c r="F20" i="16"/>
  <c r="F8" i="16" s="1"/>
  <c r="F7" i="16" s="1"/>
  <c r="M9" i="16"/>
  <c r="L9" i="16"/>
  <c r="L8" i="16" s="1"/>
  <c r="J9" i="16"/>
  <c r="I9" i="16"/>
  <c r="I8" i="16" s="1"/>
  <c r="I7" i="16" s="1"/>
  <c r="H9" i="16"/>
  <c r="G9" i="16"/>
  <c r="F9" i="16"/>
  <c r="M8" i="16"/>
  <c r="M7" i="16" s="1"/>
  <c r="M67" i="16" s="1"/>
  <c r="E8" i="16"/>
  <c r="E7" i="16" s="1"/>
  <c r="D8" i="16"/>
  <c r="C8" i="16"/>
  <c r="L7" i="16"/>
  <c r="L67" i="16" s="1"/>
  <c r="D7" i="16"/>
  <c r="C7" i="16"/>
  <c r="T83" i="15"/>
  <c r="Y82" i="15"/>
  <c r="X82" i="15"/>
  <c r="W82" i="15"/>
  <c r="V82" i="15"/>
  <c r="U82" i="15"/>
  <c r="T82" i="15"/>
  <c r="T81" i="15"/>
  <c r="V78" i="15"/>
  <c r="V81" i="15" s="1"/>
  <c r="S78" i="15"/>
  <c r="S81" i="15" s="1"/>
  <c r="L78" i="15"/>
  <c r="L81" i="15" s="1"/>
  <c r="G78" i="15"/>
  <c r="G81" i="15" s="1"/>
  <c r="U72" i="15"/>
  <c r="T72" i="15"/>
  <c r="Q72" i="15"/>
  <c r="N72" i="15"/>
  <c r="M72" i="15"/>
  <c r="M50" i="15" s="1"/>
  <c r="M78" i="15" s="1"/>
  <c r="M81" i="15" s="1"/>
  <c r="K72" i="15"/>
  <c r="J72" i="15"/>
  <c r="I72" i="15"/>
  <c r="H72" i="15"/>
  <c r="G72" i="15"/>
  <c r="F72" i="15"/>
  <c r="Y67" i="15"/>
  <c r="Y50" i="15" s="1"/>
  <c r="Y78" i="15" s="1"/>
  <c r="Y81" i="15" s="1"/>
  <c r="Q67" i="15"/>
  <c r="O67" i="15"/>
  <c r="N67" i="15"/>
  <c r="K67" i="15"/>
  <c r="J67" i="15"/>
  <c r="I67" i="15"/>
  <c r="H67" i="15"/>
  <c r="G67" i="15"/>
  <c r="F67" i="15"/>
  <c r="Y63" i="15"/>
  <c r="X63" i="15"/>
  <c r="Q63" i="15"/>
  <c r="P63" i="15"/>
  <c r="O63" i="15"/>
  <c r="N63" i="15"/>
  <c r="K63" i="15"/>
  <c r="J63" i="15"/>
  <c r="I63" i="15"/>
  <c r="H63" i="15"/>
  <c r="G63" i="15"/>
  <c r="F63" i="15"/>
  <c r="X57" i="15"/>
  <c r="W57" i="15"/>
  <c r="V57" i="15"/>
  <c r="U57" i="15"/>
  <c r="T57" i="15"/>
  <c r="Q57" i="15"/>
  <c r="P57" i="15"/>
  <c r="O57" i="15"/>
  <c r="N57" i="15"/>
  <c r="M57" i="15"/>
  <c r="K57" i="15"/>
  <c r="J57" i="15"/>
  <c r="I57" i="15"/>
  <c r="H57" i="15"/>
  <c r="G57" i="15"/>
  <c r="F57" i="15"/>
  <c r="W51" i="15"/>
  <c r="V51" i="15"/>
  <c r="U51" i="15"/>
  <c r="T51" i="15"/>
  <c r="Q51" i="15"/>
  <c r="P51" i="15"/>
  <c r="O51" i="15"/>
  <c r="N51" i="15"/>
  <c r="M51" i="15"/>
  <c r="L51" i="15"/>
  <c r="K51" i="15"/>
  <c r="K50" i="15" s="1"/>
  <c r="J51" i="15"/>
  <c r="J50" i="15" s="1"/>
  <c r="I51" i="15"/>
  <c r="H51" i="15"/>
  <c r="G51" i="15"/>
  <c r="G50" i="15" s="1"/>
  <c r="F51" i="15"/>
  <c r="F50" i="15" s="1"/>
  <c r="X50" i="15"/>
  <c r="X78" i="15" s="1"/>
  <c r="X81" i="15" s="1"/>
  <c r="W50" i="15"/>
  <c r="V50" i="15"/>
  <c r="T50" i="15"/>
  <c r="T78" i="15" s="1"/>
  <c r="Q50" i="15"/>
  <c r="Q78" i="15" s="1"/>
  <c r="Q81" i="15" s="1"/>
  <c r="N50" i="15"/>
  <c r="N78" i="15" s="1"/>
  <c r="N81" i="15" s="1"/>
  <c r="L50" i="15"/>
  <c r="I50" i="15"/>
  <c r="H50" i="15"/>
  <c r="D50" i="15"/>
  <c r="C50" i="15"/>
  <c r="Y40" i="15"/>
  <c r="X40" i="15"/>
  <c r="W40" i="15"/>
  <c r="V40" i="15"/>
  <c r="U40" i="15"/>
  <c r="T40" i="15"/>
  <c r="Q40" i="15"/>
  <c r="P40" i="15"/>
  <c r="O40" i="15"/>
  <c r="L40" i="15"/>
  <c r="K40" i="15"/>
  <c r="J40" i="15"/>
  <c r="I40" i="15"/>
  <c r="H40" i="15"/>
  <c r="G40" i="15"/>
  <c r="F40" i="15"/>
  <c r="W36" i="15"/>
  <c r="U36" i="15"/>
  <c r="T36" i="15"/>
  <c r="O36" i="15"/>
  <c r="K36" i="15"/>
  <c r="J36" i="15"/>
  <c r="I36" i="15"/>
  <c r="H36" i="15"/>
  <c r="G36" i="15"/>
  <c r="F36" i="15"/>
  <c r="X30" i="15"/>
  <c r="W30" i="15"/>
  <c r="W78" i="15" s="1"/>
  <c r="W81" i="15" s="1"/>
  <c r="V30" i="15"/>
  <c r="U30" i="15"/>
  <c r="T30" i="15"/>
  <c r="O30" i="15"/>
  <c r="K30" i="15"/>
  <c r="J30" i="15"/>
  <c r="I30" i="15"/>
  <c r="H30" i="15"/>
  <c r="H78" i="15" s="1"/>
  <c r="H81" i="15" s="1"/>
  <c r="G30" i="15"/>
  <c r="F30" i="15"/>
  <c r="S28" i="15"/>
  <c r="K28" i="15"/>
  <c r="J28" i="15"/>
  <c r="I28" i="15"/>
  <c r="H28" i="15"/>
  <c r="F28" i="15"/>
  <c r="S24" i="15"/>
  <c r="R24" i="15"/>
  <c r="Q24" i="15"/>
  <c r="P24" i="15"/>
  <c r="O24" i="15"/>
  <c r="K24" i="15"/>
  <c r="J24" i="15"/>
  <c r="I24" i="15"/>
  <c r="H24" i="15"/>
  <c r="F24" i="15"/>
  <c r="S10" i="15"/>
  <c r="S9" i="15" s="1"/>
  <c r="R10" i="15"/>
  <c r="Q10" i="15"/>
  <c r="P10" i="15"/>
  <c r="O10" i="15"/>
  <c r="O9" i="15" s="1"/>
  <c r="K10" i="15"/>
  <c r="K9" i="15" s="1"/>
  <c r="K8" i="15" s="1"/>
  <c r="J10" i="15"/>
  <c r="I10" i="15"/>
  <c r="H10" i="15"/>
  <c r="H9" i="15" s="1"/>
  <c r="F10" i="15"/>
  <c r="F9" i="15" s="1"/>
  <c r="F8" i="15" s="1"/>
  <c r="F78" i="15" s="1"/>
  <c r="F81" i="15" s="1"/>
  <c r="R9" i="15"/>
  <c r="R8" i="15" s="1"/>
  <c r="Q9" i="15"/>
  <c r="J9" i="15"/>
  <c r="I9" i="15"/>
  <c r="I8" i="15" s="1"/>
  <c r="E9" i="15"/>
  <c r="E8" i="15" s="1"/>
  <c r="E78" i="15" s="1"/>
  <c r="D9" i="15"/>
  <c r="D8" i="15" s="1"/>
  <c r="C9" i="15"/>
  <c r="S8" i="15"/>
  <c r="S82" i="15" s="1"/>
  <c r="Q8" i="15"/>
  <c r="O8" i="15"/>
  <c r="J8" i="15"/>
  <c r="H8" i="15"/>
  <c r="C8" i="15"/>
  <c r="C78" i="15" s="1"/>
  <c r="T81" i="14"/>
  <c r="Y80" i="14"/>
  <c r="X80" i="14"/>
  <c r="W80" i="14"/>
  <c r="V80" i="14"/>
  <c r="U80" i="14"/>
  <c r="T80" i="14"/>
  <c r="R80" i="14"/>
  <c r="U79" i="14"/>
  <c r="Y76" i="14"/>
  <c r="Y79" i="14" s="1"/>
  <c r="R76" i="14"/>
  <c r="R79" i="14" s="1"/>
  <c r="E76" i="14"/>
  <c r="U70" i="14"/>
  <c r="T70" i="14"/>
  <c r="Q70" i="14"/>
  <c r="N70" i="14"/>
  <c r="M70" i="14"/>
  <c r="K70" i="14"/>
  <c r="J70" i="14"/>
  <c r="I70" i="14"/>
  <c r="H70" i="14"/>
  <c r="G70" i="14"/>
  <c r="F70" i="14"/>
  <c r="Y65" i="14"/>
  <c r="Q65" i="14"/>
  <c r="Q48" i="14" s="1"/>
  <c r="O65" i="14"/>
  <c r="N65" i="14"/>
  <c r="K65" i="14"/>
  <c r="J65" i="14"/>
  <c r="I65" i="14"/>
  <c r="H65" i="14"/>
  <c r="G65" i="14"/>
  <c r="F65" i="14"/>
  <c r="Y61" i="14"/>
  <c r="X61" i="14"/>
  <c r="W61" i="14"/>
  <c r="W48" i="14" s="1"/>
  <c r="V61" i="14"/>
  <c r="Q61" i="14"/>
  <c r="P61" i="14"/>
  <c r="O61" i="14"/>
  <c r="N61" i="14"/>
  <c r="K61" i="14"/>
  <c r="J61" i="14"/>
  <c r="I61" i="14"/>
  <c r="I48" i="14" s="1"/>
  <c r="H61" i="14"/>
  <c r="G61" i="14"/>
  <c r="F61" i="14"/>
  <c r="Y55" i="14"/>
  <c r="Y48" i="14" s="1"/>
  <c r="X55" i="14"/>
  <c r="W55" i="14"/>
  <c r="V55" i="14"/>
  <c r="U55" i="14"/>
  <c r="T55" i="14"/>
  <c r="Q55" i="14"/>
  <c r="P55" i="14"/>
  <c r="O55" i="14"/>
  <c r="N55" i="14"/>
  <c r="M55" i="14"/>
  <c r="K55" i="14"/>
  <c r="J55" i="14"/>
  <c r="I55" i="14"/>
  <c r="H55" i="14"/>
  <c r="G55" i="14"/>
  <c r="F55" i="14"/>
  <c r="X49" i="14"/>
  <c r="X48" i="14" s="1"/>
  <c r="W49" i="14"/>
  <c r="V49" i="14"/>
  <c r="U49" i="14"/>
  <c r="T49" i="14"/>
  <c r="T48" i="14" s="1"/>
  <c r="Q49" i="14"/>
  <c r="P49" i="14"/>
  <c r="O49" i="14"/>
  <c r="O48" i="14" s="1"/>
  <c r="N49" i="14"/>
  <c r="M49" i="14"/>
  <c r="L49" i="14"/>
  <c r="K49" i="14"/>
  <c r="K48" i="14" s="1"/>
  <c r="J49" i="14"/>
  <c r="I49" i="14"/>
  <c r="H49" i="14"/>
  <c r="G49" i="14"/>
  <c r="G48" i="14" s="1"/>
  <c r="F49" i="14"/>
  <c r="V48" i="14"/>
  <c r="V76" i="14" s="1"/>
  <c r="V79" i="14" s="1"/>
  <c r="U48" i="14"/>
  <c r="U76" i="14" s="1"/>
  <c r="P48" i="14"/>
  <c r="M48" i="14"/>
  <c r="M76" i="14" s="1"/>
  <c r="M79" i="14" s="1"/>
  <c r="L48" i="14"/>
  <c r="H48" i="14"/>
  <c r="D48" i="14"/>
  <c r="D76" i="14" s="1"/>
  <c r="C48" i="14"/>
  <c r="Y38" i="14"/>
  <c r="X38" i="14"/>
  <c r="W38" i="14"/>
  <c r="V38" i="14"/>
  <c r="U38" i="14"/>
  <c r="T38" i="14"/>
  <c r="Q38" i="14"/>
  <c r="P38" i="14"/>
  <c r="O38" i="14"/>
  <c r="L38" i="14"/>
  <c r="L76" i="14" s="1"/>
  <c r="L79" i="14" s="1"/>
  <c r="K38" i="14"/>
  <c r="J38" i="14"/>
  <c r="I38" i="14"/>
  <c r="H38" i="14"/>
  <c r="G38" i="14"/>
  <c r="F38" i="14"/>
  <c r="W34" i="14"/>
  <c r="U34" i="14"/>
  <c r="T34" i="14"/>
  <c r="O34" i="14"/>
  <c r="K34" i="14"/>
  <c r="J34" i="14"/>
  <c r="I34" i="14"/>
  <c r="H34" i="14"/>
  <c r="G34" i="14"/>
  <c r="F34" i="14"/>
  <c r="X28" i="14"/>
  <c r="W28" i="14"/>
  <c r="V28" i="14"/>
  <c r="U28" i="14"/>
  <c r="T28" i="14"/>
  <c r="O28" i="14"/>
  <c r="K28" i="14"/>
  <c r="J28" i="14"/>
  <c r="I28" i="14"/>
  <c r="H28" i="14"/>
  <c r="G28" i="14"/>
  <c r="F28" i="14"/>
  <c r="S24" i="14"/>
  <c r="R24" i="14"/>
  <c r="Q24" i="14"/>
  <c r="P24" i="14"/>
  <c r="O24" i="14"/>
  <c r="K24" i="14"/>
  <c r="J24" i="14"/>
  <c r="I24" i="14"/>
  <c r="H24" i="14"/>
  <c r="F24" i="14"/>
  <c r="F9" i="14" s="1"/>
  <c r="S10" i="14"/>
  <c r="R10" i="14"/>
  <c r="Q10" i="14"/>
  <c r="Q9" i="14" s="1"/>
  <c r="Q8" i="14" s="1"/>
  <c r="P10" i="14"/>
  <c r="P9" i="14" s="1"/>
  <c r="O10" i="14"/>
  <c r="K10" i="14"/>
  <c r="J10" i="14"/>
  <c r="J9" i="14" s="1"/>
  <c r="J8" i="14" s="1"/>
  <c r="I10" i="14"/>
  <c r="I9" i="14" s="1"/>
  <c r="H10" i="14"/>
  <c r="F10" i="14"/>
  <c r="S9" i="14"/>
  <c r="S8" i="14" s="1"/>
  <c r="S80" i="14" s="1"/>
  <c r="R9" i="14"/>
  <c r="K9" i="14"/>
  <c r="K8" i="14" s="1"/>
  <c r="E9" i="14"/>
  <c r="E8" i="14" s="1"/>
  <c r="D9" i="14"/>
  <c r="C9" i="14"/>
  <c r="R8" i="14"/>
  <c r="P8" i="14"/>
  <c r="P76" i="14" s="1"/>
  <c r="P79" i="14" s="1"/>
  <c r="I8" i="14"/>
  <c r="F8" i="14"/>
  <c r="D8" i="14"/>
  <c r="C8" i="14"/>
  <c r="C76" i="14" s="1"/>
  <c r="T82" i="13"/>
  <c r="Y81" i="13"/>
  <c r="X81" i="13"/>
  <c r="W81" i="13"/>
  <c r="V81" i="13"/>
  <c r="U81" i="13"/>
  <c r="T81" i="13"/>
  <c r="S81" i="13"/>
  <c r="V80" i="13"/>
  <c r="N80" i="13"/>
  <c r="S77" i="13"/>
  <c r="S80" i="13" s="1"/>
  <c r="N77" i="13"/>
  <c r="E77" i="13"/>
  <c r="C77" i="13"/>
  <c r="U71" i="13"/>
  <c r="T71" i="13"/>
  <c r="Q71" i="13"/>
  <c r="N71" i="13"/>
  <c r="M71" i="13"/>
  <c r="K71" i="13"/>
  <c r="J71" i="13"/>
  <c r="I71" i="13"/>
  <c r="H71" i="13"/>
  <c r="G71" i="13"/>
  <c r="F71" i="13"/>
  <c r="Y66" i="13"/>
  <c r="Q66" i="13"/>
  <c r="O66" i="13"/>
  <c r="N66" i="13"/>
  <c r="K66" i="13"/>
  <c r="J66" i="13"/>
  <c r="I66" i="13"/>
  <c r="H66" i="13"/>
  <c r="G66" i="13"/>
  <c r="F66" i="13"/>
  <c r="Y62" i="13"/>
  <c r="X62" i="13"/>
  <c r="W62" i="13"/>
  <c r="W49" i="13" s="1"/>
  <c r="V62" i="13"/>
  <c r="Q62" i="13"/>
  <c r="P62" i="13"/>
  <c r="O62" i="13"/>
  <c r="N62" i="13"/>
  <c r="K62" i="13"/>
  <c r="J62" i="13"/>
  <c r="I62" i="13"/>
  <c r="H62" i="13"/>
  <c r="G62" i="13"/>
  <c r="F62" i="13"/>
  <c r="Y56" i="13"/>
  <c r="Y49" i="13" s="1"/>
  <c r="Y77" i="13" s="1"/>
  <c r="Y80" i="13" s="1"/>
  <c r="X56" i="13"/>
  <c r="W56" i="13"/>
  <c r="V56" i="13"/>
  <c r="U56" i="13"/>
  <c r="T56" i="13"/>
  <c r="Q56" i="13"/>
  <c r="P56" i="13"/>
  <c r="O56" i="13"/>
  <c r="N56" i="13"/>
  <c r="M56" i="13"/>
  <c r="K56" i="13"/>
  <c r="J56" i="13"/>
  <c r="J49" i="13" s="1"/>
  <c r="I56" i="13"/>
  <c r="H56" i="13"/>
  <c r="G56" i="13"/>
  <c r="F56" i="13"/>
  <c r="X50" i="13"/>
  <c r="W50" i="13"/>
  <c r="V50" i="13"/>
  <c r="U50" i="13"/>
  <c r="U49" i="13" s="1"/>
  <c r="T50" i="13"/>
  <c r="Q50" i="13"/>
  <c r="P50" i="13"/>
  <c r="O50" i="13"/>
  <c r="O49" i="13" s="1"/>
  <c r="N50" i="13"/>
  <c r="M50" i="13"/>
  <c r="L50" i="13"/>
  <c r="K50" i="13"/>
  <c r="K49" i="13" s="1"/>
  <c r="J50" i="13"/>
  <c r="I50" i="13"/>
  <c r="H50" i="13"/>
  <c r="H49" i="13" s="1"/>
  <c r="G50" i="13"/>
  <c r="G49" i="13" s="1"/>
  <c r="F50" i="13"/>
  <c r="X49" i="13"/>
  <c r="V49" i="13"/>
  <c r="V77" i="13" s="1"/>
  <c r="T49" i="13"/>
  <c r="Q49" i="13"/>
  <c r="P49" i="13"/>
  <c r="N49" i="13"/>
  <c r="M49" i="13"/>
  <c r="M77" i="13" s="1"/>
  <c r="M80" i="13" s="1"/>
  <c r="L49" i="13"/>
  <c r="I49" i="13"/>
  <c r="F49" i="13"/>
  <c r="D49" i="13"/>
  <c r="D77" i="13" s="1"/>
  <c r="C49" i="13"/>
  <c r="Y39" i="13"/>
  <c r="X39" i="13"/>
  <c r="W39" i="13"/>
  <c r="V39" i="13"/>
  <c r="U39" i="13"/>
  <c r="T39" i="13"/>
  <c r="T77" i="13" s="1"/>
  <c r="T80" i="13" s="1"/>
  <c r="Q39" i="13"/>
  <c r="P39" i="13"/>
  <c r="O39" i="13"/>
  <c r="L39" i="13"/>
  <c r="L77" i="13" s="1"/>
  <c r="L80" i="13" s="1"/>
  <c r="K39" i="13"/>
  <c r="J39" i="13"/>
  <c r="I39" i="13"/>
  <c r="H39" i="13"/>
  <c r="G39" i="13"/>
  <c r="G77" i="13" s="1"/>
  <c r="G80" i="13" s="1"/>
  <c r="F39" i="13"/>
  <c r="W35" i="13"/>
  <c r="U35" i="13"/>
  <c r="T35" i="13"/>
  <c r="O35" i="13"/>
  <c r="K35" i="13"/>
  <c r="J35" i="13"/>
  <c r="I35" i="13"/>
  <c r="H35" i="13"/>
  <c r="G35" i="13"/>
  <c r="F35" i="13"/>
  <c r="X29" i="13"/>
  <c r="W29" i="13"/>
  <c r="V29" i="13"/>
  <c r="U29" i="13"/>
  <c r="T29" i="13"/>
  <c r="O29" i="13"/>
  <c r="K29" i="13"/>
  <c r="J29" i="13"/>
  <c r="I29" i="13"/>
  <c r="H29" i="13"/>
  <c r="G29" i="13"/>
  <c r="F29" i="13"/>
  <c r="R27" i="13"/>
  <c r="K27" i="13"/>
  <c r="J27" i="13"/>
  <c r="I27" i="13"/>
  <c r="H27" i="13"/>
  <c r="F27" i="13"/>
  <c r="S19" i="13"/>
  <c r="R19" i="13"/>
  <c r="Q19" i="13"/>
  <c r="Q9" i="13" s="1"/>
  <c r="Q8" i="13" s="1"/>
  <c r="P19" i="13"/>
  <c r="O19" i="13"/>
  <c r="K19" i="13"/>
  <c r="J19" i="13"/>
  <c r="J9" i="13" s="1"/>
  <c r="J8" i="13" s="1"/>
  <c r="I19" i="13"/>
  <c r="H19" i="13"/>
  <c r="F19" i="13"/>
  <c r="F9" i="13" s="1"/>
  <c r="S10" i="13"/>
  <c r="S9" i="13" s="1"/>
  <c r="R10" i="13"/>
  <c r="Q10" i="13"/>
  <c r="P10" i="13"/>
  <c r="P9" i="13" s="1"/>
  <c r="P8" i="13" s="1"/>
  <c r="P77" i="13" s="1"/>
  <c r="P80" i="13" s="1"/>
  <c r="O10" i="13"/>
  <c r="O9" i="13" s="1"/>
  <c r="O8" i="13" s="1"/>
  <c r="K10" i="13"/>
  <c r="J10" i="13"/>
  <c r="I10" i="13"/>
  <c r="I9" i="13" s="1"/>
  <c r="I8" i="13" s="1"/>
  <c r="H10" i="13"/>
  <c r="H9" i="13" s="1"/>
  <c r="H8" i="13" s="1"/>
  <c r="H77" i="13" s="1"/>
  <c r="H80" i="13" s="1"/>
  <c r="F10" i="13"/>
  <c r="K9" i="13"/>
  <c r="K8" i="13" s="1"/>
  <c r="S8" i="13"/>
  <c r="F8" i="13"/>
  <c r="F77" i="13" s="1"/>
  <c r="F80" i="13" s="1"/>
  <c r="O84" i="12"/>
  <c r="G84" i="12"/>
  <c r="U81" i="12"/>
  <c r="T81" i="12"/>
  <c r="I81" i="12"/>
  <c r="H81" i="12"/>
  <c r="G81" i="12"/>
  <c r="F81" i="12"/>
  <c r="U73" i="12"/>
  <c r="U51" i="12" s="1"/>
  <c r="U36" i="12" s="1"/>
  <c r="T73" i="12"/>
  <c r="S73" i="12"/>
  <c r="R73" i="12"/>
  <c r="I73" i="12"/>
  <c r="I51" i="12" s="1"/>
  <c r="H73" i="12"/>
  <c r="G73" i="12"/>
  <c r="F73" i="12"/>
  <c r="Q67" i="12"/>
  <c r="P67" i="12"/>
  <c r="I67" i="12"/>
  <c r="H67" i="12"/>
  <c r="G67" i="12"/>
  <c r="F67" i="12"/>
  <c r="U59" i="12"/>
  <c r="T59" i="12"/>
  <c r="S59" i="12"/>
  <c r="S51" i="12" s="1"/>
  <c r="R59" i="12"/>
  <c r="I59" i="12"/>
  <c r="H59" i="12"/>
  <c r="G59" i="12"/>
  <c r="F59" i="12"/>
  <c r="R52" i="12"/>
  <c r="Q52" i="12"/>
  <c r="P52" i="12"/>
  <c r="L52" i="12"/>
  <c r="I52" i="12"/>
  <c r="H52" i="12"/>
  <c r="G52" i="12"/>
  <c r="G51" i="12" s="1"/>
  <c r="G36" i="12" s="1"/>
  <c r="F52" i="12"/>
  <c r="T51" i="12"/>
  <c r="T36" i="12" s="1"/>
  <c r="T84" i="12" s="1"/>
  <c r="R51" i="12"/>
  <c r="P51" i="12"/>
  <c r="P36" i="12" s="1"/>
  <c r="P84" i="12" s="1"/>
  <c r="L51" i="12"/>
  <c r="F51" i="12"/>
  <c r="U37" i="12"/>
  <c r="T37" i="12"/>
  <c r="S37" i="12"/>
  <c r="R37" i="12"/>
  <c r="R36" i="12" s="1"/>
  <c r="Q37" i="12"/>
  <c r="P37" i="12"/>
  <c r="K37" i="12"/>
  <c r="K36" i="12" s="1"/>
  <c r="J37" i="12"/>
  <c r="I37" i="12"/>
  <c r="H37" i="12"/>
  <c r="G37" i="12"/>
  <c r="F37" i="12"/>
  <c r="F36" i="12" s="1"/>
  <c r="L36" i="12"/>
  <c r="L84" i="12" s="1"/>
  <c r="J36" i="12"/>
  <c r="S33" i="12"/>
  <c r="R33" i="12"/>
  <c r="Q33" i="12"/>
  <c r="P33" i="12"/>
  <c r="K33" i="12"/>
  <c r="J33" i="12"/>
  <c r="I33" i="12"/>
  <c r="H33" i="12"/>
  <c r="G33" i="12"/>
  <c r="F33" i="12"/>
  <c r="U28" i="12"/>
  <c r="T28" i="12"/>
  <c r="S28" i="12"/>
  <c r="R28" i="12"/>
  <c r="Q28" i="12"/>
  <c r="P28" i="12"/>
  <c r="K28" i="12"/>
  <c r="J28" i="12"/>
  <c r="I28" i="12"/>
  <c r="H28" i="12"/>
  <c r="G28" i="12"/>
  <c r="F28" i="12"/>
  <c r="O26" i="12"/>
  <c r="O8" i="12" s="1"/>
  <c r="O7" i="12" s="1"/>
  <c r="M26" i="12"/>
  <c r="J26" i="12"/>
  <c r="I26" i="12"/>
  <c r="H26" i="12"/>
  <c r="F26" i="12"/>
  <c r="O18" i="12"/>
  <c r="N18" i="12"/>
  <c r="M18" i="12"/>
  <c r="K18" i="12"/>
  <c r="J18" i="12"/>
  <c r="J8" i="12" s="1"/>
  <c r="J7" i="12" s="1"/>
  <c r="I18" i="12"/>
  <c r="H18" i="12"/>
  <c r="F18" i="12"/>
  <c r="O9" i="12"/>
  <c r="N9" i="12"/>
  <c r="M9" i="12"/>
  <c r="K9" i="12"/>
  <c r="J9" i="12"/>
  <c r="I9" i="12"/>
  <c r="H9" i="12"/>
  <c r="F9" i="12"/>
  <c r="N8" i="12"/>
  <c r="N7" i="12" s="1"/>
  <c r="N84" i="12" s="1"/>
  <c r="M8" i="12"/>
  <c r="M7" i="12" s="1"/>
  <c r="M84" i="12" s="1"/>
  <c r="K8" i="12"/>
  <c r="I8" i="12"/>
  <c r="I7" i="12" s="1"/>
  <c r="H8" i="12"/>
  <c r="H7" i="12" s="1"/>
  <c r="F8" i="12"/>
  <c r="K7" i="12"/>
  <c r="K84" i="12" s="1"/>
  <c r="F7" i="12"/>
  <c r="J84" i="12" l="1"/>
  <c r="X77" i="13"/>
  <c r="X80" i="13" s="1"/>
  <c r="K76" i="14"/>
  <c r="K79" i="14" s="1"/>
  <c r="I76" i="14"/>
  <c r="I79" i="14" s="1"/>
  <c r="W76" i="14"/>
  <c r="W79" i="14" s="1"/>
  <c r="R67" i="16"/>
  <c r="K49" i="17"/>
  <c r="H69" i="18"/>
  <c r="F84" i="12"/>
  <c r="R84" i="12"/>
  <c r="I36" i="12"/>
  <c r="Q77" i="13"/>
  <c r="Q80" i="13" s="1"/>
  <c r="S76" i="14"/>
  <c r="S79" i="14" s="1"/>
  <c r="R82" i="15"/>
  <c r="R78" i="15"/>
  <c r="R81" i="15" s="1"/>
  <c r="I78" i="15"/>
  <c r="I81" i="15" s="1"/>
  <c r="O54" i="19"/>
  <c r="I84" i="12"/>
  <c r="O77" i="13"/>
  <c r="O80" i="13" s="1"/>
  <c r="J77" i="13"/>
  <c r="J80" i="13" s="1"/>
  <c r="W77" i="13"/>
  <c r="W80" i="13" s="1"/>
  <c r="H9" i="14"/>
  <c r="H8" i="14" s="1"/>
  <c r="H76" i="14" s="1"/>
  <c r="H79" i="14" s="1"/>
  <c r="G76" i="14"/>
  <c r="G79" i="14" s="1"/>
  <c r="K78" i="15"/>
  <c r="K81" i="15" s="1"/>
  <c r="AL54" i="19"/>
  <c r="S34" i="16"/>
  <c r="S67" i="16" s="1"/>
  <c r="I55" i="21"/>
  <c r="S36" i="12"/>
  <c r="S84" i="12" s="1"/>
  <c r="I77" i="13"/>
  <c r="I80" i="13" s="1"/>
  <c r="K77" i="13"/>
  <c r="K80" i="13" s="1"/>
  <c r="U77" i="13"/>
  <c r="U80" i="13" s="1"/>
  <c r="O9" i="14"/>
  <c r="O8" i="14" s="1"/>
  <c r="O76" i="14" s="1"/>
  <c r="O79" i="14" s="1"/>
  <c r="D78" i="15"/>
  <c r="J78" i="15"/>
  <c r="J81" i="15" s="1"/>
  <c r="G8" i="16"/>
  <c r="G7" i="16" s="1"/>
  <c r="G67" i="16" s="1"/>
  <c r="I45" i="16"/>
  <c r="I34" i="16" s="1"/>
  <c r="I67" i="16" s="1"/>
  <c r="L16" i="17"/>
  <c r="T69" i="18"/>
  <c r="G54" i="19"/>
  <c r="F55" i="20"/>
  <c r="U84" i="12"/>
  <c r="R9" i="13"/>
  <c r="R8" i="13" s="1"/>
  <c r="F48" i="14"/>
  <c r="F76" i="14" s="1"/>
  <c r="F79" i="14" s="1"/>
  <c r="J48" i="14"/>
  <c r="J76" i="14" s="1"/>
  <c r="J79" i="14" s="1"/>
  <c r="N48" i="14"/>
  <c r="N76" i="14" s="1"/>
  <c r="N79" i="14" s="1"/>
  <c r="T76" i="14"/>
  <c r="T79" i="14" s="1"/>
  <c r="X76" i="14"/>
  <c r="X79" i="14" s="1"/>
  <c r="Q76" i="14"/>
  <c r="Q79" i="14" s="1"/>
  <c r="P9" i="15"/>
  <c r="P8" i="15" s="1"/>
  <c r="O50" i="15"/>
  <c r="O78" i="15" s="1"/>
  <c r="O81" i="15" s="1"/>
  <c r="U50" i="15"/>
  <c r="U78" i="15" s="1"/>
  <c r="U81" i="15" s="1"/>
  <c r="P50" i="15"/>
  <c r="F34" i="16"/>
  <c r="F67" i="16" s="1"/>
  <c r="Q34" i="16"/>
  <c r="Q67" i="16" s="1"/>
  <c r="S49" i="17"/>
  <c r="G9" i="18"/>
  <c r="G8" i="18" s="1"/>
  <c r="G69" i="18" s="1"/>
  <c r="L69" i="18"/>
  <c r="W36" i="18"/>
  <c r="W69" i="18" s="1"/>
  <c r="S9" i="19"/>
  <c r="S8" i="19" s="1"/>
  <c r="S54" i="19" s="1"/>
  <c r="AH9" i="19"/>
  <c r="AH8" i="19" s="1"/>
  <c r="AH54" i="19" s="1"/>
  <c r="T54" i="19"/>
  <c r="O55" i="21"/>
  <c r="Q54" i="22"/>
  <c r="H42" i="22"/>
  <c r="H51" i="12"/>
  <c r="H36" i="12" s="1"/>
  <c r="H84" i="12" s="1"/>
  <c r="Q51" i="12"/>
  <c r="Q36" i="12" s="1"/>
  <c r="Q84" i="12" s="1"/>
  <c r="M49" i="17"/>
  <c r="Q27" i="17"/>
  <c r="Q16" i="17" s="1"/>
  <c r="Q49" i="17" s="1"/>
  <c r="U27" i="17"/>
  <c r="U16" i="17" s="1"/>
  <c r="U49" i="17" s="1"/>
  <c r="R69" i="18"/>
  <c r="V69" i="18"/>
  <c r="F36" i="18"/>
  <c r="J36" i="18"/>
  <c r="J69" i="18" s="1"/>
  <c r="AK9" i="19"/>
  <c r="AK8" i="19" s="1"/>
  <c r="W54" i="19"/>
  <c r="V30" i="19"/>
  <c r="V54" i="19" s="1"/>
  <c r="N54" i="19"/>
  <c r="P55" i="20"/>
  <c r="G55" i="20"/>
  <c r="F55" i="21"/>
  <c r="N9" i="21"/>
  <c r="N8" i="21" s="1"/>
  <c r="R9" i="21"/>
  <c r="R8" i="21" s="1"/>
  <c r="G55" i="21"/>
  <c r="Q55" i="21"/>
  <c r="H49" i="17"/>
  <c r="L49" i="17"/>
  <c r="Q9" i="19"/>
  <c r="Q8" i="19" s="1"/>
  <c r="Q54" i="19" s="1"/>
  <c r="I9" i="19"/>
  <c r="I8" i="19" s="1"/>
  <c r="I54" i="19" s="1"/>
  <c r="K55" i="21"/>
  <c r="U55" i="21"/>
  <c r="R54" i="22"/>
  <c r="AR9" i="19"/>
  <c r="AR8" i="19" s="1"/>
  <c r="AR54" i="19" s="1"/>
  <c r="AK48" i="19"/>
  <c r="AK42" i="19" s="1"/>
  <c r="AK41" i="19" s="1"/>
  <c r="H9" i="20"/>
  <c r="H8" i="20" s="1"/>
  <c r="H55" i="20" s="1"/>
  <c r="H54" i="22"/>
  <c r="F43" i="20"/>
  <c r="J43" i="20"/>
  <c r="J42" i="20" s="1"/>
  <c r="N43" i="20"/>
  <c r="N42" i="20" s="1"/>
  <c r="N55" i="20" s="1"/>
  <c r="R43" i="20"/>
  <c r="R42" i="20" s="1"/>
  <c r="R55" i="20" s="1"/>
  <c r="V43" i="20"/>
  <c r="V42" i="20" s="1"/>
  <c r="V55" i="20" s="1"/>
  <c r="F43" i="21"/>
  <c r="J43" i="21"/>
  <c r="J42" i="21" s="1"/>
  <c r="J55" i="21" s="1"/>
  <c r="N43" i="21"/>
  <c r="N42" i="21" s="1"/>
  <c r="R43" i="21"/>
  <c r="R42" i="21" s="1"/>
  <c r="R55" i="21" s="1"/>
  <c r="V43" i="21"/>
  <c r="V42" i="21" s="1"/>
  <c r="V55" i="21" s="1"/>
  <c r="G42" i="22"/>
  <c r="G41" i="22" s="1"/>
  <c r="G54" i="22" s="1"/>
  <c r="K42" i="22"/>
  <c r="K41" i="22" s="1"/>
  <c r="O42" i="22"/>
  <c r="O41" i="22" s="1"/>
  <c r="O54" i="22" s="1"/>
  <c r="S42" i="22"/>
  <c r="S41" i="22" s="1"/>
  <c r="S54" i="22" s="1"/>
  <c r="R81" i="13" l="1"/>
  <c r="R77" i="13"/>
  <c r="R80" i="13" s="1"/>
  <c r="N55" i="21"/>
  <c r="AK54" i="19"/>
  <c r="P78" i="15"/>
  <c r="P81" i="15" s="1"/>
</calcChain>
</file>

<file path=xl/sharedStrings.xml><?xml version="1.0" encoding="utf-8"?>
<sst xmlns="http://schemas.openxmlformats.org/spreadsheetml/2006/main" count="2424" uniqueCount="384">
  <si>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</si>
  <si>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</si>
  <si>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</si>
  <si>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</si>
  <si>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</si>
  <si>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</si>
  <si>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всего занятий</t>
  </si>
  <si>
    <t>1 курс</t>
  </si>
  <si>
    <t>лекций, уроков</t>
  </si>
  <si>
    <t>ОП.00</t>
  </si>
  <si>
    <t>ОП.01</t>
  </si>
  <si>
    <t>Дз</t>
  </si>
  <si>
    <t>ОП.02</t>
  </si>
  <si>
    <t>ОП.03</t>
  </si>
  <si>
    <t>ОП.04</t>
  </si>
  <si>
    <t>ОП.05</t>
  </si>
  <si>
    <t>Безопасность жизнедеятельности</t>
  </si>
  <si>
    <t>з</t>
  </si>
  <si>
    <t>1 семестр</t>
  </si>
  <si>
    <t>ОП.06</t>
  </si>
  <si>
    <t>Охрана труда</t>
  </si>
  <si>
    <t>з/з</t>
  </si>
  <si>
    <t>П.00</t>
  </si>
  <si>
    <t>ПМ.00</t>
  </si>
  <si>
    <t>Профессиональные модули</t>
  </si>
  <si>
    <t>ПМ.01</t>
  </si>
  <si>
    <t>Эк</t>
  </si>
  <si>
    <t>МДК.01.01</t>
  </si>
  <si>
    <t>Э</t>
  </si>
  <si>
    <t>УП.01</t>
  </si>
  <si>
    <t>Учебная практика</t>
  </si>
  <si>
    <t>ПП.01</t>
  </si>
  <si>
    <t>Производственная практика</t>
  </si>
  <si>
    <t>ПА.00</t>
  </si>
  <si>
    <t>Промежуточная аттестация</t>
  </si>
  <si>
    <t>1 нед.</t>
  </si>
  <si>
    <t>ВК.00</t>
  </si>
  <si>
    <t>Время каникулярное</t>
  </si>
  <si>
    <t>2 нед.</t>
  </si>
  <si>
    <t>К.00</t>
  </si>
  <si>
    <t>всего часов</t>
  </si>
  <si>
    <t>УД и МДК</t>
  </si>
  <si>
    <t>УП и ПП</t>
  </si>
  <si>
    <t>зачетов</t>
  </si>
  <si>
    <t>МДК.01.02</t>
  </si>
  <si>
    <t>2 курс</t>
  </si>
  <si>
    <t>О.00</t>
  </si>
  <si>
    <t>ОУД.00</t>
  </si>
  <si>
    <t>Общеобразовательные учебные дисциплины</t>
  </si>
  <si>
    <t>ОУД.01</t>
  </si>
  <si>
    <t>Физическая культура</t>
  </si>
  <si>
    <t>ОУД.02</t>
  </si>
  <si>
    <t>Основы электротехники</t>
  </si>
  <si>
    <t>Основы строительного производства</t>
  </si>
  <si>
    <t>ОП.07</t>
  </si>
  <si>
    <t>ПМ.02</t>
  </si>
  <si>
    <t>Выполнение малярных работ</t>
  </si>
  <si>
    <t>МДК.02.01</t>
  </si>
  <si>
    <t>Технология малярных работ</t>
  </si>
  <si>
    <t>УП.02</t>
  </si>
  <si>
    <t>ПП.02</t>
  </si>
  <si>
    <t>распределение обязательной нагрузки по курсам и семестрам (час. в семестр)</t>
  </si>
  <si>
    <t>экзамен</t>
  </si>
  <si>
    <t>дифференцированный зачет</t>
  </si>
  <si>
    <t>зачет</t>
  </si>
  <si>
    <t>самостоятельная</t>
  </si>
  <si>
    <t>обязательная аудиторная</t>
  </si>
  <si>
    <t>3 курс</t>
  </si>
  <si>
    <t>4 курс</t>
  </si>
  <si>
    <t>в т.ч.</t>
  </si>
  <si>
    <t>лабораторных и практических занятий</t>
  </si>
  <si>
    <t>курсовая работа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</si>
  <si>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</si>
  <si>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</si>
  <si>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</si>
  <si>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</si>
  <si>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</si>
  <si>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</si>
  <si>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</si>
  <si>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Общеобразовательные цикл</t>
  </si>
  <si>
    <t>Общие</t>
  </si>
  <si>
    <t xml:space="preserve">Русский язык </t>
  </si>
  <si>
    <t>Литература</t>
  </si>
  <si>
    <t xml:space="preserve">ОУД.03 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</si>
  <si>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</si>
  <si>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</si>
  <si>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</si>
  <si>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</si>
  <si>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</si>
  <si>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</si>
  <si>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</si>
  <si>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</si>
  <si>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</si>
  <si>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</si>
  <si>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</si>
  <si>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</si>
  <si>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</si>
  <si>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</si>
  <si>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</si>
  <si>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</si>
  <si>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</si>
  <si>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</si>
  <si>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Биология</t>
  </si>
  <si>
    <t>ОУД.13</t>
  </si>
  <si>
    <t>Обществознание (включая экономику и право)</t>
  </si>
  <si>
    <t>ОУД.14</t>
  </si>
  <si>
    <t>Родная литература</t>
  </si>
  <si>
    <t>Дополнительные</t>
  </si>
  <si>
    <t>ОУД.15</t>
  </si>
  <si>
    <t>География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</si>
  <si>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</si>
  <si>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</si>
  <si>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</si>
  <si>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</si>
  <si>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</si>
  <si>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</si>
  <si>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</si>
  <si>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</si>
  <si>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</si>
  <si>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</si>
  <si>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</si>
  <si>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</si>
  <si>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</si>
  <si>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>Профессиональный цикл</t>
  </si>
  <si>
    <t>Общепрофессиональные дисциплины</t>
  </si>
  <si>
    <t>Информационные технологии в профессиональной деятельности</t>
  </si>
  <si>
    <t>ОП.08</t>
  </si>
  <si>
    <t>ОП.09</t>
  </si>
  <si>
    <t>вариативная часть</t>
  </si>
  <si>
    <t>ОП.10</t>
  </si>
  <si>
    <t>ОП.11</t>
  </si>
  <si>
    <t>ОП.12</t>
  </si>
  <si>
    <t>ОП.13</t>
  </si>
  <si>
    <t>ПМ.03</t>
  </si>
  <si>
    <t>МДК.03.01</t>
  </si>
  <si>
    <t>Дз/Дз</t>
  </si>
  <si>
    <t>УП.03</t>
  </si>
  <si>
    <t>ПП.03</t>
  </si>
  <si>
    <t>ПМ.04</t>
  </si>
  <si>
    <t>МДК.04.01</t>
  </si>
  <si>
    <t>ПП.04</t>
  </si>
  <si>
    <t>ПМ.05</t>
  </si>
  <si>
    <t>МДК.05.01</t>
  </si>
  <si>
    <t>УП.05</t>
  </si>
  <si>
    <t>ПП.05</t>
  </si>
  <si>
    <t xml:space="preserve">Всего часов </t>
  </si>
  <si>
    <t>ПДП.00</t>
  </si>
  <si>
    <t xml:space="preserve">Производственная (преддипломная) практика </t>
  </si>
  <si>
    <t>4 нед.</t>
  </si>
  <si>
    <t>6 нед.</t>
  </si>
  <si>
    <t>ГИА.00</t>
  </si>
  <si>
    <t>Государственная итоговая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</si>
  <si>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</si>
  <si>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</si>
  <si>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</si>
  <si>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</si>
  <si>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35 нед.</t>
  </si>
  <si>
    <t>Консультации</t>
  </si>
  <si>
    <t xml:space="preserve">Экзамен квалификационный </t>
  </si>
  <si>
    <t>Консультации 4 часа на 1 обучающегося  на учебный год. 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</si>
  <si>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 xml:space="preserve">всего </t>
  </si>
  <si>
    <t>УД и МДК (час.)</t>
  </si>
  <si>
    <t>УП и ПП (час.)</t>
  </si>
  <si>
    <t>экзаменов (ко-во)</t>
  </si>
  <si>
    <t>экзаменов квалиф. (кол-во)</t>
  </si>
  <si>
    <t>диф.зачетов (кол-во)</t>
  </si>
  <si>
    <t>зачетов (кол-во)</t>
  </si>
  <si>
    <t>Базовые дисциплины</t>
  </si>
  <si>
    <t>ОУД.01.01</t>
  </si>
  <si>
    <t>ОУД.01.02</t>
  </si>
  <si>
    <t>ОУД.01.02.1</t>
  </si>
  <si>
    <t>Родная (русская) литература</t>
  </si>
  <si>
    <t>ОУД.03</t>
  </si>
  <si>
    <t>ОУД.18</t>
  </si>
  <si>
    <t>Профильные дисциплины</t>
  </si>
  <si>
    <t>ОУД.16</t>
  </si>
  <si>
    <t>Дополнительные дисциплины</t>
  </si>
  <si>
    <t>УД.01</t>
  </si>
  <si>
    <t>Проектная деятельность</t>
  </si>
  <si>
    <t>Русский язык и литература</t>
  </si>
  <si>
    <t>Естествознание</t>
  </si>
  <si>
    <t xml:space="preserve">География </t>
  </si>
  <si>
    <t>ОУД.17</t>
  </si>
  <si>
    <t>Экология</t>
  </si>
  <si>
    <t>Экономика</t>
  </si>
  <si>
    <t>Право</t>
  </si>
  <si>
    <t>УД.18</t>
  </si>
  <si>
    <t>Эффективное поведение на рынке труда</t>
  </si>
  <si>
    <t>очная форма обучения</t>
  </si>
  <si>
    <t>заочная форма обучения</t>
  </si>
  <si>
    <t>всего занятий (аудиторных)</t>
  </si>
  <si>
    <t>обязательные аудиторные занятия</t>
  </si>
  <si>
    <t>всего</t>
  </si>
  <si>
    <t>*</t>
  </si>
  <si>
    <t>Обществознание</t>
  </si>
  <si>
    <t>з/з/з</t>
  </si>
  <si>
    <t>Экономика организации</t>
  </si>
  <si>
    <t>Статистика</t>
  </si>
  <si>
    <t>Менеджмент (по отраслям)</t>
  </si>
  <si>
    <t>Документационное обеспечение управления</t>
  </si>
  <si>
    <t>Правовое обеспечение профессиональной деятельности</t>
  </si>
  <si>
    <t>Логистика</t>
  </si>
  <si>
    <t>Бухгалтерский учет</t>
  </si>
  <si>
    <t>Стандартизация, метрология и подтверждение соответствия</t>
  </si>
  <si>
    <t>Основы деловой культуры</t>
  </si>
  <si>
    <t>Основы проектной и исследовательской деятельности</t>
  </si>
  <si>
    <t>Учет  и отчетность в торговле</t>
  </si>
  <si>
    <t>Организация и управление торгово-сбытовой деятельностью</t>
  </si>
  <si>
    <t>Организация коммерческой деятельности</t>
  </si>
  <si>
    <t>Организация торговли</t>
  </si>
  <si>
    <t>МДК.01.03</t>
  </si>
  <si>
    <t>Техническое оснащение торговых организаций и охрана труда</t>
  </si>
  <si>
    <t>МДК.01.04</t>
  </si>
  <si>
    <t>Основы рекламной деятельности</t>
  </si>
  <si>
    <t xml:space="preserve">Организация и проведение экономической и маркетинговой деятельности </t>
  </si>
  <si>
    <t>Финансы, налоги и налогообложение</t>
  </si>
  <si>
    <t>МДК.02.02</t>
  </si>
  <si>
    <t>Анализ финансово-хозяйственной деятельности</t>
  </si>
  <si>
    <t>МДК.02.03</t>
  </si>
  <si>
    <t>Маркетинг</t>
  </si>
  <si>
    <t>МДК.02.04</t>
  </si>
  <si>
    <t>Биржевые операции</t>
  </si>
  <si>
    <t>Производственная практика (по профилю специальности)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</si>
  <si>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</si>
  <si>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</si>
  <si>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МДК.03.02</t>
  </si>
  <si>
    <t>Товароведение продовольственных и непродовольственных товаров</t>
  </si>
  <si>
    <t>МДК.03.03</t>
  </si>
  <si>
    <t>Санитария и гигиена</t>
  </si>
  <si>
    <t>Выполнение работ по одной или нескольким профессиям рабочих, должностям служащих (12965 Контролер-кассир, 20004 Агент коммерческий )</t>
  </si>
  <si>
    <t>Эксплуатация контрольно-кассовой техники</t>
  </si>
  <si>
    <t>УП.04.01</t>
  </si>
  <si>
    <t>ПП.04.01</t>
  </si>
  <si>
    <t>МДК.04.02</t>
  </si>
  <si>
    <t>Технология коммерческой работы в торговле</t>
  </si>
  <si>
    <t>УП.04.02</t>
  </si>
  <si>
    <t>ПП.04.02</t>
  </si>
  <si>
    <t>Автоматизированный учет 1С Предприятие. Управление торговлей</t>
  </si>
  <si>
    <t>Всего часов</t>
  </si>
  <si>
    <t>5 нед.</t>
  </si>
  <si>
    <t>учебный план по специальности 38.02.04 Коммерция (по отраслям) на 2020-2024 учебные годы (заочная форма обучения)</t>
  </si>
  <si>
    <t xml:space="preserve"> </t>
  </si>
  <si>
    <t>всего аудиторных занятий по очной форме обучения</t>
  </si>
  <si>
    <t>аудиторных занятий по заочной форме обучения</t>
  </si>
  <si>
    <t>установочная сессия</t>
  </si>
  <si>
    <t xml:space="preserve"> Информатика</t>
  </si>
  <si>
    <t>Производственная практика (преддипломная)</t>
  </si>
  <si>
    <t xml:space="preserve">экзаменов </t>
  </si>
  <si>
    <t xml:space="preserve">экзаменов квалиф. </t>
  </si>
  <si>
    <t xml:space="preserve">диф.зачетов </t>
  </si>
  <si>
    <t xml:space="preserve">зачетов </t>
  </si>
  <si>
    <t>учебный план по специальности 08.02.01 Строительство и эксплуатация зданий и сооружений на 2020-2024 учебные годы (очная форма обучения)</t>
  </si>
  <si>
    <t>объем обязательной программы</t>
  </si>
  <si>
    <t>занятия во взаимодействии с преподавателем</t>
  </si>
  <si>
    <t>в том числе:</t>
  </si>
  <si>
    <t>всего часов (УД, МДК)</t>
  </si>
  <si>
    <t>УД, МДК</t>
  </si>
  <si>
    <t>практика</t>
  </si>
  <si>
    <t>консультации</t>
  </si>
  <si>
    <t>ПА (экзамен)</t>
  </si>
  <si>
    <t>теоретические занятия</t>
  </si>
  <si>
    <t>лабораторные и практические занятия</t>
  </si>
  <si>
    <t>курсовой проект (работа)</t>
  </si>
  <si>
    <t>учебная</t>
  </si>
  <si>
    <t>производственная</t>
  </si>
  <si>
    <t>Иностранный язык в профессиональной деятельности (базовая подготовка)</t>
  </si>
  <si>
    <t>Физическая культура (базовая подготовка)</t>
  </si>
  <si>
    <t>з/з/з/з</t>
  </si>
  <si>
    <t>ОГСЭ.05</t>
  </si>
  <si>
    <t>Психология общения</t>
  </si>
  <si>
    <t>Общепрофессиональный цикл</t>
  </si>
  <si>
    <t>Инженерная графика</t>
  </si>
  <si>
    <t>Техническая механика</t>
  </si>
  <si>
    <t>Основы геодезии</t>
  </si>
  <si>
    <t>Общие сведения об инженерных системах</t>
  </si>
  <si>
    <t>Экономика отрасли</t>
  </si>
  <si>
    <t>Основы предпринимательской деятельности</t>
  </si>
  <si>
    <t>Участие в проектировании зданий и сооружений</t>
  </si>
  <si>
    <t>Проектирование зданий и сооружений</t>
  </si>
  <si>
    <t>Дз/Дз/Дз</t>
  </si>
  <si>
    <t>Проект производства работ</t>
  </si>
  <si>
    <t>Эм.01</t>
  </si>
  <si>
    <t>Экзамен по модулю</t>
  </si>
  <si>
    <t>Выполнение технологических процессов на объекте капитального строительства</t>
  </si>
  <si>
    <t>Организация технологических процессов на объекте капитального строительства</t>
  </si>
  <si>
    <t>Э/Э</t>
  </si>
  <si>
    <t>Учёт и контроль технологических процессов на объекте капитального строительства</t>
  </si>
  <si>
    <t>Эм.02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</si>
  <si>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</si>
  <si>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</si>
  <si>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Эм.03</t>
  </si>
  <si>
    <t>Организация видов работ при эксплуатации и реконструкции строительных объектов</t>
  </si>
  <si>
    <t>Эксплуатация зданий и сооружений</t>
  </si>
  <si>
    <t>Реконструкция зданий и сооружений</t>
  </si>
  <si>
    <t>Эм.04</t>
  </si>
  <si>
    <t>Выполнение работ по одной или нескольким профессиям рабочих, должностям служащих (13450 Маляр строительный, 16671 Плотник)</t>
  </si>
  <si>
    <t>Производство работ по профессии "Маляр строительный"</t>
  </si>
  <si>
    <t>МДК.05.02</t>
  </si>
  <si>
    <t>Производство работ по профессии "Плотник"</t>
  </si>
  <si>
    <t>Эм.05</t>
  </si>
  <si>
    <t xml:space="preserve"> Преддипломная практика </t>
  </si>
  <si>
    <t>Итого</t>
  </si>
  <si>
    <t>Консультации на учебную группу за весь период обучения (включая консультации по учебным дисципинам общеобразовательного цикла) - 282 часа. Консультации и руководство по дипломному проекту - до 36 часов на одного выпускника.
Государственная итоговая аттестация включает в себя:
- выполнение дипломного проекта - 144 часа;
- выполнение демонстрационного экзамена - 36 часов;
- защита дипломного проекта - 36 часов.</t>
  </si>
  <si>
    <t>учебных дисциплин и МДК</t>
  </si>
  <si>
    <t>учебной практики</t>
  </si>
  <si>
    <t>производственной практики</t>
  </si>
  <si>
    <t>преддипломной практики</t>
  </si>
  <si>
    <t>государственной итоговой аттестации</t>
  </si>
  <si>
    <t>каникулярное время (нед.)</t>
  </si>
  <si>
    <t>количество</t>
  </si>
  <si>
    <t>экзаменов по УД и МДК</t>
  </si>
  <si>
    <t>экзаменов по модулю</t>
  </si>
  <si>
    <t>дифференцированных зачетов</t>
  </si>
  <si>
    <t>учебный план по специальности 08.02.01 Строительство и эксплуатация зданий и сооружений на 2019-2023 учебные годы (очная форма обучения)</t>
  </si>
  <si>
    <t>учебный план по специальности 08.02.01 Строительство и эксплуатация зданий и сооружений на 2018-2022 учебные годы (очная форма обучения)</t>
  </si>
  <si>
    <t>учебный план по специальности 08.02.01 Строительство и эксплуатация зданий и сооружений на 2017-2021 учебные годы (очная форма обучения)</t>
  </si>
  <si>
    <t>Математика: алгебра, начала математического анализа, геометрия</t>
  </si>
  <si>
    <t xml:space="preserve">Выполнение технологических процессов при строительстве, эксплуатации и реконструкции строительных объектов </t>
  </si>
  <si>
    <t xml:space="preserve">Организация технологических процессов при строительстве, эксплуатации и реконструкции строительных объектов </t>
  </si>
  <si>
    <t>Учет и контроль технологических процессов</t>
  </si>
  <si>
    <t xml:space="preserve">Организация деятельности структурных подразделений при выполнении строительно-монтажных работ, эксплуатации и реконструкции зданий и сооружений 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</si>
  <si>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</si>
  <si>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 xml:space="preserve">Организация видов деятельности при эксплуатации и реконструкции строительных объектов </t>
  </si>
  <si>
    <t>Эксплуатация зданий</t>
  </si>
  <si>
    <t>Реконструкция зданий</t>
  </si>
  <si>
    <t>Выполнение работ по одной или нескольким профессиям рабочих, должностям служащих (13450 Маляр)</t>
  </si>
  <si>
    <t>Технология выполнения отделочных работ</t>
  </si>
  <si>
    <t>учебный план по специальности 08.02.01 Строительство и эксплуатация зданий и сооружений на 2017-2021 учебные годы (заочная форма обучения)</t>
  </si>
  <si>
    <t>домашние контрольные работы (ДКР)</t>
  </si>
  <si>
    <t>Проектирование жилых и общественных зданий</t>
  </si>
  <si>
    <t>Выполнение работ по одной или нескольким профессиям рабочих, должностям служащих (13450 Маляр, 15220 Облицовщик-плиточник, 16671 Плотник)</t>
  </si>
  <si>
    <t>учебный план по специальности 08.02.07 Монтаж и эксплуатация внутренних сантехнических устройств, кондиционирования воздуха и вентиляции на 2016-2021 учебные годы (заочная форма обучения)</t>
  </si>
  <si>
    <t>5 курс</t>
  </si>
  <si>
    <t>9 семестр</t>
  </si>
  <si>
    <t>10 семестр</t>
  </si>
  <si>
    <t>Электротехника и электроника</t>
  </si>
  <si>
    <t>Материалы и изделия сантехнических устройств и систем обеспечения микроклимата</t>
  </si>
  <si>
    <t>Основы гидравлики, теплотехники и аэродинамики</t>
  </si>
  <si>
    <t>Сварка и резка материалов</t>
  </si>
  <si>
    <t>Нормирование труда и сметы</t>
  </si>
  <si>
    <t>Менеджмент</t>
  </si>
  <si>
    <t>ОП.14</t>
  </si>
  <si>
    <t>ОП.15</t>
  </si>
  <si>
    <t>Организация и контроль работ по монтажу систем водоснабжения и водоотведения, отопления, вентиляции и кондиционирования воздуха</t>
  </si>
  <si>
    <t>Реализация технологических процессов монтажа систем водоснабжения и водоотведения, отопления, вентиляции и кондиционирования воздуха</t>
  </si>
  <si>
    <t>Контроль соответствия качества монтажа систем водоснабжения и водоотведения, отопления, вентиляции и кондиционирования воздуха требованиям  нормативной и технической документации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</si>
  <si>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</si>
  <si>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Реализация технологических процессов  эксплуатации систем водоснабжения и водоотведения, отопления, вентиляции и кондиционирования воздуха</t>
  </si>
  <si>
    <t>Участие в проектировании систем водоснабжения и водоотведения, отопления, вентиляции и кондиционирования воздуха</t>
  </si>
  <si>
    <t>Особенности проектировании систем водоснабжения и водоотведения, отопления, вентиляции и кондиционирования воздуха</t>
  </si>
  <si>
    <t>Экомп.</t>
  </si>
  <si>
    <t>Реализация проектирования  систем водоснабжения и водоотведения, отопления, вентиляции и кондиционирования воздуха с использованием компьютерных технологий</t>
  </si>
  <si>
    <t xml:space="preserve">Особенности проектировании наружных и квартальных сетей водоснабжения  и водоотведения </t>
  </si>
  <si>
    <t>Выполнение работ по одной или нескольким профессиям рабочих, должностям служащих (14621 Монтажник санитарно-технических систем и оборудования)</t>
  </si>
  <si>
    <t>46 нед.</t>
  </si>
  <si>
    <t>Экзамен комплексный</t>
  </si>
  <si>
    <t>учебный план по профессии  08.01.06 Мастер сухого строительства на 2020-2023 учебные годы (очная форма обучения)</t>
  </si>
  <si>
    <t>объем образовательной программы</t>
  </si>
  <si>
    <t>максимальное количество часов</t>
  </si>
  <si>
    <t>обязательная учебная нагрузка</t>
  </si>
  <si>
    <t>Основы проектной деятельности</t>
  </si>
  <si>
    <t>УД.02</t>
  </si>
  <si>
    <t>Эффективное поведение на рынке труда / Социальная адаптация в современных социально-экономических условиях</t>
  </si>
  <si>
    <t>Основы строительного черчения</t>
  </si>
  <si>
    <t>Иностранный язык в профессиональной деятельности</t>
  </si>
  <si>
    <t>Материаловедение</t>
  </si>
  <si>
    <t>Введение в профессию</t>
  </si>
  <si>
    <t>Основы предпринимательства</t>
  </si>
  <si>
    <t>Выполнение монтажа каркасно-обшивных конструкций</t>
  </si>
  <si>
    <t>Технология каркасно-обшивных конструкций</t>
  </si>
  <si>
    <t>Эк.01</t>
  </si>
  <si>
    <t>Квалификационный экзамен по модулю ПМ.01</t>
  </si>
  <si>
    <t>Эк.02</t>
  </si>
  <si>
    <t>Квалификационный экзамен по модулю ПМ.02</t>
  </si>
  <si>
    <t xml:space="preserve">Консультации на учебную группу за весь период обучения (включая консультации по учебным дисципинам общеобразовательного цикла) - 166 часов. 
Государственная итоговая аттестация включает в себя выполнение демонстрационного экзамена (72 часа).
</t>
  </si>
  <si>
    <t>экзаменов  по УД и МДК</t>
  </si>
  <si>
    <t>дифференцированных  зачетов</t>
  </si>
  <si>
    <t>учебный план по профессии 08.01.06 Мастер сухого строительства на 2020-2023 учебные годы (очная форма обучения)</t>
  </si>
  <si>
    <t xml:space="preserve">Эффективное поведение на рынке труда </t>
  </si>
  <si>
    <t>УД.03</t>
  </si>
  <si>
    <t>Социальная адаптация в современных социально-экономических условиях</t>
  </si>
  <si>
    <t>Дз/Э</t>
  </si>
  <si>
    <t>Учебная  практика</t>
  </si>
  <si>
    <t xml:space="preserve">Консультации на учебную группу за весь период обучения (включая консультации по учебным дисципинам общеобразовательного цикла) - 166 часов.
Государственная итоговая аттестация включает в себя выполнение демонстрационного экзамена (72 часа).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</si>
</sst>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b/>
      <sz val="10"/>
      <color theme="1"/>
      <name val="Times New Roman"/>
    </font>
    <font>
      <sz val="10"/>
      <name val="Arial"/>
    </font>
    <font>
      <sz val="10"/>
      <color theme="1"/>
      <name val="Arial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b/>
      <sz val="10"/>
      <color theme="1"/>
      <name val="Arial"/>
    </font>
    <font>
      <sz val="10"/>
      <color theme="1"/>
      <name val="Times New Roman"/>
    </font>
    <font>
      <sz val="10"/>
      <name val="Times New Roman"/>
    </font>
    <font>
      <sz val="10"/>
      <color rgb="FF000000"/>
      <name val="&quot;Times New Roman&quot;"/>
    </font>
    <font>
      <b/>
      <sz val="10"/>
      <color rgb="FF000000"/>
      <name val="&quot;Times New Roman&quot;"/>
    </font>
    <font>
      <b/>
      <sz val="10"/>
      <name val="Times New Roman"/>
    </font>
    <font>
      <sz val="10"/>
      <name val="Times New Roman"/>
    </font>
    <font>
      <b/>
      <sz val="10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theme="6"/>
        <bgColor theme="6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A4C2F4"/>
        <bgColor rgb="FFA4C2F4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8">
    <xf numFmtId="0" fontId="0" fillId="0" borderId="0" xfId="0" applyFont="1" applyAlignment="1"/>
    <xf numFmtId="0" fontId="1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0" xfId="0" applyFont="1" applyFill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9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/>
    <xf numFmtId="0" fontId="1" fillId="4" borderId="11" xfId="0" applyFont="1" applyFill="1" applyBorder="1"/>
    <xf numFmtId="0" fontId="8" fillId="3" borderId="0" xfId="0" applyFont="1" applyFill="1"/>
    <xf numFmtId="0" fontId="5" fillId="7" borderId="11" xfId="0" applyFont="1" applyFill="1" applyBorder="1" applyAlignment="1">
      <alignment horizontal="center"/>
    </xf>
    <xf numFmtId="0" fontId="5" fillId="7" borderId="11" xfId="0" applyFont="1" applyFill="1" applyBorder="1" applyAlignment="1"/>
    <xf numFmtId="0" fontId="5" fillId="7" borderId="11" xfId="0" applyFont="1" applyFill="1" applyBorder="1" applyAlignment="1">
      <alignment horizontal="center"/>
    </xf>
    <xf numFmtId="0" fontId="5" fillId="7" borderId="11" xfId="0" applyFont="1" applyFill="1" applyBorder="1"/>
    <xf numFmtId="0" fontId="1" fillId="7" borderId="11" xfId="0" applyFont="1" applyFill="1" applyBorder="1"/>
    <xf numFmtId="0" fontId="5" fillId="10" borderId="11" xfId="0" applyFont="1" applyFill="1" applyBorder="1"/>
    <xf numFmtId="0" fontId="5" fillId="10" borderId="11" xfId="0" applyFont="1" applyFill="1" applyBorder="1" applyAlignment="1"/>
    <xf numFmtId="0" fontId="5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1" fillId="10" borderId="11" xfId="0" applyFont="1" applyFill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10" borderId="11" xfId="0" applyFont="1" applyFill="1" applyBorder="1"/>
    <xf numFmtId="0" fontId="6" fillId="10" borderId="11" xfId="0" applyFont="1" applyFill="1" applyBorder="1"/>
    <xf numFmtId="0" fontId="10" fillId="3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wrapText="1"/>
    </xf>
    <xf numFmtId="0" fontId="1" fillId="10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3" borderId="11" xfId="0" applyFont="1" applyFill="1" applyBorder="1" applyAlignment="1"/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3" fillId="0" borderId="11" xfId="0" applyFont="1" applyBorder="1"/>
    <xf numFmtId="0" fontId="6" fillId="0" borderId="11" xfId="0" applyFont="1" applyBorder="1" applyAlignment="1"/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11" borderId="11" xfId="0" applyFont="1" applyFill="1" applyBorder="1" applyAlignment="1">
      <alignment vertical="center" wrapText="1"/>
    </xf>
    <xf numFmtId="0" fontId="6" fillId="3" borderId="11" xfId="0" applyFont="1" applyFill="1" applyBorder="1" applyAlignment="1"/>
    <xf numFmtId="0" fontId="1" fillId="11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6" fillId="0" borderId="0" xfId="0" applyFont="1"/>
    <xf numFmtId="0" fontId="9" fillId="3" borderId="11" xfId="0" applyFont="1" applyFill="1" applyBorder="1" applyAlignment="1">
      <alignment wrapText="1"/>
    </xf>
    <xf numFmtId="0" fontId="5" fillId="4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9" fillId="3" borderId="1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6" fillId="9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4" borderId="1" xfId="0" applyFont="1" applyFill="1" applyBorder="1"/>
    <xf numFmtId="0" fontId="5" fillId="4" borderId="19" xfId="0" applyFont="1" applyFill="1" applyBorder="1"/>
    <xf numFmtId="0" fontId="1" fillId="4" borderId="20" xfId="0" applyFont="1" applyFill="1" applyBorder="1"/>
    <xf numFmtId="0" fontId="1" fillId="4" borderId="19" xfId="0" applyFont="1" applyFill="1" applyBorder="1"/>
    <xf numFmtId="0" fontId="5" fillId="7" borderId="1" xfId="0" applyFont="1" applyFill="1" applyBorder="1"/>
    <xf numFmtId="0" fontId="5" fillId="7" borderId="19" xfId="0" applyFont="1" applyFill="1" applyBorder="1"/>
    <xf numFmtId="0" fontId="1" fillId="7" borderId="20" xfId="0" applyFont="1" applyFill="1" applyBorder="1"/>
    <xf numFmtId="0" fontId="1" fillId="7" borderId="19" xfId="0" applyFont="1" applyFill="1" applyBorder="1"/>
    <xf numFmtId="0" fontId="5" fillId="10" borderId="1" xfId="0" applyFont="1" applyFill="1" applyBorder="1"/>
    <xf numFmtId="0" fontId="5" fillId="10" borderId="19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10" borderId="19" xfId="0" applyFont="1" applyFill="1" applyBorder="1"/>
    <xf numFmtId="0" fontId="1" fillId="10" borderId="20" xfId="0" applyFont="1" applyFill="1" applyBorder="1"/>
    <xf numFmtId="0" fontId="1" fillId="10" borderId="19" xfId="0" applyFont="1" applyFill="1" applyBorder="1"/>
    <xf numFmtId="0" fontId="10" fillId="0" borderId="11" xfId="0" applyFont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10" borderId="1" xfId="0" applyFont="1" applyFill="1" applyBorder="1"/>
    <xf numFmtId="0" fontId="9" fillId="10" borderId="19" xfId="0" applyFont="1" applyFill="1" applyBorder="1"/>
    <xf numFmtId="0" fontId="6" fillId="10" borderId="20" xfId="0" applyFont="1" applyFill="1" applyBorder="1"/>
    <xf numFmtId="0" fontId="6" fillId="10" borderId="19" xfId="0" applyFont="1" applyFill="1" applyBorder="1"/>
    <xf numFmtId="0" fontId="5" fillId="10" borderId="1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vertical="center"/>
    </xf>
    <xf numFmtId="0" fontId="6" fillId="9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3" borderId="11" xfId="0" applyFont="1" applyFill="1" applyBorder="1" applyAlignment="1"/>
    <xf numFmtId="0" fontId="6" fillId="3" borderId="11" xfId="0" applyFont="1" applyFill="1" applyBorder="1"/>
    <xf numFmtId="0" fontId="6" fillId="3" borderId="1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3" fillId="3" borderId="20" xfId="0" applyFont="1" applyFill="1" applyBorder="1"/>
    <xf numFmtId="0" fontId="6" fillId="6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5" fillId="4" borderId="11" xfId="0" applyFont="1" applyFill="1" applyBorder="1" applyAlignment="1">
      <alignment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3" fillId="3" borderId="11" xfId="0" applyFont="1" applyFill="1" applyBorder="1"/>
    <xf numFmtId="0" fontId="3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10" fillId="0" borderId="11" xfId="0" applyFont="1" applyBorder="1" applyAlignment="1"/>
    <xf numFmtId="0" fontId="5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4" borderId="19" xfId="0" applyFont="1" applyFill="1" applyBorder="1"/>
    <xf numFmtId="0" fontId="15" fillId="4" borderId="20" xfId="0" applyFont="1" applyFill="1" applyBorder="1"/>
    <xf numFmtId="0" fontId="15" fillId="4" borderId="19" xfId="0" applyFont="1" applyFill="1" applyBorder="1"/>
    <xf numFmtId="0" fontId="13" fillId="7" borderId="19" xfId="0" applyFont="1" applyFill="1" applyBorder="1"/>
    <xf numFmtId="0" fontId="15" fillId="7" borderId="20" xfId="0" applyFont="1" applyFill="1" applyBorder="1"/>
    <xf numFmtId="0" fontId="15" fillId="7" borderId="19" xfId="0" applyFont="1" applyFill="1" applyBorder="1"/>
    <xf numFmtId="0" fontId="13" fillId="10" borderId="19" xfId="0" applyFont="1" applyFill="1" applyBorder="1"/>
    <xf numFmtId="0" fontId="15" fillId="10" borderId="20" xfId="0" applyFont="1" applyFill="1" applyBorder="1"/>
    <xf numFmtId="0" fontId="15" fillId="10" borderId="19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9" xfId="0" applyFont="1" applyBorder="1"/>
    <xf numFmtId="0" fontId="2" fillId="0" borderId="20" xfId="0" applyFont="1" applyBorder="1"/>
    <xf numFmtId="0" fontId="10" fillId="3" borderId="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10" borderId="19" xfId="0" applyFont="1" applyFill="1" applyBorder="1"/>
    <xf numFmtId="0" fontId="14" fillId="10" borderId="20" xfId="0" applyFont="1" applyFill="1" applyBorder="1"/>
    <xf numFmtId="0" fontId="14" fillId="10" borderId="19" xfId="0" applyFont="1" applyFill="1" applyBorder="1"/>
    <xf numFmtId="0" fontId="13" fillId="10" borderId="1" xfId="0" applyFont="1" applyFill="1" applyBorder="1" applyAlignment="1">
      <alignment horizontal="center"/>
    </xf>
    <xf numFmtId="0" fontId="13" fillId="10" borderId="20" xfId="0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15" fillId="10" borderId="20" xfId="0" applyFont="1" applyFill="1" applyBorder="1" applyAlignment="1">
      <alignment horizontal="center"/>
    </xf>
    <xf numFmtId="0" fontId="15" fillId="10" borderId="19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6" borderId="20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4" fillId="3" borderId="19" xfId="0" applyFont="1" applyFill="1" applyBorder="1"/>
    <xf numFmtId="0" fontId="2" fillId="3" borderId="20" xfId="0" applyFont="1" applyFill="1" applyBorder="1"/>
    <xf numFmtId="0" fontId="10" fillId="3" borderId="20" xfId="0" applyFont="1" applyFill="1" applyBorder="1" applyAlignment="1">
      <alignment horizontal="center"/>
    </xf>
    <xf numFmtId="0" fontId="9" fillId="3" borderId="1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5" fillId="11" borderId="2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2" fillId="0" borderId="19" xfId="0" applyFont="1" applyBorder="1"/>
    <xf numFmtId="0" fontId="14" fillId="9" borderId="19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11" borderId="1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19" xfId="0" applyFont="1" applyFill="1" applyBorder="1"/>
    <xf numFmtId="0" fontId="14" fillId="0" borderId="2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4" fillId="8" borderId="11" xfId="0" applyFont="1" applyFill="1" applyBorder="1" applyAlignment="1"/>
    <xf numFmtId="0" fontId="4" fillId="8" borderId="1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1" fillId="4" borderId="3" xfId="0" applyFont="1" applyFill="1" applyBorder="1"/>
    <xf numFmtId="0" fontId="1" fillId="7" borderId="1" xfId="0" applyFont="1" applyFill="1" applyBorder="1"/>
    <xf numFmtId="0" fontId="1" fillId="7" borderId="3" xfId="0" applyFont="1" applyFill="1" applyBorder="1"/>
    <xf numFmtId="0" fontId="1" fillId="10" borderId="1" xfId="0" applyFont="1" applyFill="1" applyBorder="1"/>
    <xf numFmtId="0" fontId="1" fillId="10" borderId="3" xfId="0" applyFont="1" applyFill="1" applyBorder="1"/>
    <xf numFmtId="0" fontId="6" fillId="0" borderId="3" xfId="0" applyFont="1" applyBorder="1"/>
    <xf numFmtId="0" fontId="6" fillId="10" borderId="1" xfId="0" applyFont="1" applyFill="1" applyBorder="1"/>
    <xf numFmtId="0" fontId="6" fillId="10" borderId="3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3" borderId="3" xfId="0" applyFont="1" applyFill="1" applyBorder="1"/>
    <xf numFmtId="0" fontId="9" fillId="5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3" fillId="0" borderId="3" xfId="0" applyFont="1" applyBorder="1"/>
    <xf numFmtId="0" fontId="4" fillId="8" borderId="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3" fillId="11" borderId="0" xfId="0" applyFont="1" applyFill="1"/>
    <xf numFmtId="0" fontId="1" fillId="3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textRotation="90" wrapText="1"/>
    </xf>
    <xf numFmtId="0" fontId="12" fillId="2" borderId="19" xfId="0" applyFont="1" applyFill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12" fillId="2" borderId="19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textRotation="90" wrapText="1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5" fillId="14" borderId="11" xfId="0" applyFont="1" applyFill="1" applyBorder="1" applyAlignment="1"/>
    <xf numFmtId="0" fontId="5" fillId="14" borderId="11" xfId="0" applyFont="1" applyFill="1" applyBorder="1" applyAlignment="1">
      <alignment horizontal="center"/>
    </xf>
    <xf numFmtId="0" fontId="5" fillId="14" borderId="11" xfId="0" applyFont="1" applyFill="1" applyBorder="1"/>
    <xf numFmtId="0" fontId="5" fillId="14" borderId="1" xfId="0" applyFont="1" applyFill="1" applyBorder="1" applyAlignment="1">
      <alignment horizontal="center"/>
    </xf>
    <xf numFmtId="0" fontId="5" fillId="14" borderId="38" xfId="0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5" fillId="14" borderId="39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14" borderId="39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14" borderId="39" xfId="0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6" fillId="10" borderId="39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0" fontId="6" fillId="10" borderId="11" xfId="0" applyFont="1" applyFill="1" applyBorder="1" applyAlignment="1">
      <alignment vertical="center"/>
    </xf>
    <xf numFmtId="0" fontId="1" fillId="10" borderId="3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1" xfId="0" applyFont="1" applyFill="1" applyBorder="1" applyAlignment="1"/>
    <xf numFmtId="0" fontId="5" fillId="11" borderId="1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11" borderId="19" xfId="0" applyFont="1" applyFill="1" applyBorder="1" applyAlignment="1">
      <alignment horizontal="center"/>
    </xf>
    <xf numFmtId="0" fontId="9" fillId="11" borderId="39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39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wrapText="1"/>
    </xf>
    <xf numFmtId="0" fontId="9" fillId="9" borderId="19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38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9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9" fillId="11" borderId="38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9" fillId="11" borderId="3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39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/>
    <xf numFmtId="0" fontId="6" fillId="8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3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5" fillId="14" borderId="2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5" fillId="11" borderId="20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10" fillId="3" borderId="11" xfId="0" applyFont="1" applyFill="1" applyBorder="1" applyAlignment="1"/>
    <xf numFmtId="0" fontId="5" fillId="14" borderId="20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/>
    <xf numFmtId="0" fontId="2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/>
    </xf>
    <xf numFmtId="0" fontId="6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textRotation="90" wrapText="1"/>
    </xf>
    <xf numFmtId="0" fontId="2" fillId="0" borderId="16" xfId="0" applyFont="1" applyBorder="1"/>
    <xf numFmtId="0" fontId="5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5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2" fillId="0" borderId="22" xfId="0" applyFont="1" applyBorder="1"/>
    <xf numFmtId="0" fontId="6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2" fillId="0" borderId="25" xfId="0" applyFont="1" applyBorder="1"/>
    <xf numFmtId="0" fontId="6" fillId="0" borderId="5" xfId="0" applyFont="1" applyBorder="1" applyAlignment="1">
      <alignment vertical="top" wrapText="1"/>
    </xf>
    <xf numFmtId="0" fontId="2" fillId="0" borderId="29" xfId="0" applyFont="1" applyBorder="1"/>
    <xf numFmtId="0" fontId="0" fillId="0" borderId="0" xfId="0" applyFont="1" applyAlignment="1"/>
    <xf numFmtId="0" fontId="1" fillId="0" borderId="5" xfId="0" applyFont="1" applyBorder="1" applyAlignment="1">
      <alignment horizontal="center" vertical="center" textRotation="90"/>
    </xf>
    <xf numFmtId="0" fontId="2" fillId="0" borderId="27" xfId="0" applyFont="1" applyBorder="1"/>
    <xf numFmtId="0" fontId="2" fillId="0" borderId="28" xfId="0" applyFont="1" applyBorder="1"/>
    <xf numFmtId="0" fontId="12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3" xfId="0" applyFont="1" applyBorder="1"/>
    <xf numFmtId="0" fontId="2" fillId="0" borderId="35" xfId="0" applyFont="1" applyBorder="1"/>
    <xf numFmtId="0" fontId="1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37" xfId="0" applyFont="1" applyBorder="1"/>
    <xf numFmtId="0" fontId="1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5" fillId="0" borderId="32" xfId="0" applyFont="1" applyBorder="1" applyAlignment="1">
      <alignment horizontal="center" vertical="center"/>
    </xf>
    <xf numFmtId="0" fontId="2" fillId="0" borderId="34" xfId="0" applyFont="1" applyBorder="1"/>
    <xf numFmtId="0" fontId="5" fillId="0" borderId="36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2"/>
  <sheetViews>
    <sheetView tabSelected="1" workbookViewId="0">
      <selection activeCell="I3" sqref="I3:L3"/>
    </sheetView>
  </sheetViews>
  <sheetFormatPr defaultColWidth="14.42578125" defaultRowHeight="15.75" customHeight="1"/>
  <cols>
    <col min="1" max="1" width="12.7109375" customWidth="1"/>
    <col min="2" max="2" width="48.28515625" customWidth="1"/>
    <col min="3" max="3" width="7.85546875" customWidth="1"/>
    <col min="4" max="4" width="5.7109375" customWidth="1"/>
    <col min="5" max="5" width="4.5703125" customWidth="1"/>
    <col min="6" max="6" width="5.42578125" customWidth="1"/>
    <col min="7" max="7" width="5.7109375" customWidth="1"/>
    <col min="8" max="8" width="7.42578125" customWidth="1"/>
    <col min="9" max="9" width="5" customWidth="1"/>
    <col min="10" max="10" width="5.42578125" customWidth="1"/>
    <col min="11" max="11" width="7.85546875" customWidth="1"/>
    <col min="12" max="12" width="5.140625" customWidth="1"/>
    <col min="13" max="14" width="6.7109375" customWidth="1"/>
    <col min="15" max="15" width="6.85546875" customWidth="1"/>
    <col min="16" max="16" width="5.85546875" customWidth="1"/>
    <col min="17" max="17" width="5.28515625" customWidth="1"/>
    <col min="18" max="19" width="5.5703125" customWidth="1"/>
    <col min="20" max="20" width="4.7109375" customWidth="1"/>
    <col min="21" max="21" width="4.85546875" customWidth="1"/>
  </cols>
  <sheetData>
    <row r="1" spans="1:28" ht="12.75">
      <c r="A1" s="672" t="s">
        <v>240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5"/>
    </row>
    <row r="2" spans="1:28" ht="40.5" customHeight="1">
      <c r="A2" s="673" t="s">
        <v>0</v>
      </c>
      <c r="B2" s="674" t="s">
        <v>241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7"/>
      <c r="L2" s="655"/>
      <c r="M2" s="684" t="s">
        <v>61</v>
      </c>
      <c r="N2" s="685"/>
      <c r="O2" s="685"/>
      <c r="P2" s="685"/>
      <c r="Q2" s="685"/>
      <c r="R2" s="685"/>
      <c r="S2" s="685"/>
      <c r="T2" s="685"/>
      <c r="U2" s="659"/>
    </row>
    <row r="3" spans="1:28" ht="23.25" customHeight="1">
      <c r="A3" s="653"/>
      <c r="B3" s="653"/>
      <c r="C3" s="670" t="s">
        <v>62</v>
      </c>
      <c r="D3" s="669" t="s">
        <v>63</v>
      </c>
      <c r="E3" s="670" t="s">
        <v>64</v>
      </c>
      <c r="F3" s="670" t="s">
        <v>4</v>
      </c>
      <c r="G3" s="670" t="s">
        <v>65</v>
      </c>
      <c r="H3" s="669" t="s">
        <v>242</v>
      </c>
      <c r="I3" s="691" t="s">
        <v>243</v>
      </c>
      <c r="J3" s="657"/>
      <c r="K3" s="657"/>
      <c r="L3" s="655"/>
      <c r="M3" s="687" t="s">
        <v>7</v>
      </c>
      <c r="N3" s="692"/>
      <c r="O3" s="681"/>
      <c r="P3" s="687" t="s">
        <v>45</v>
      </c>
      <c r="Q3" s="681"/>
      <c r="R3" s="680" t="s">
        <v>67</v>
      </c>
      <c r="S3" s="681"/>
      <c r="T3" s="680" t="s">
        <v>68</v>
      </c>
      <c r="U3" s="681"/>
    </row>
    <row r="4" spans="1:28" ht="12.75">
      <c r="A4" s="653"/>
      <c r="B4" s="653"/>
      <c r="C4" s="653"/>
      <c r="D4" s="653"/>
      <c r="E4" s="653"/>
      <c r="F4" s="653"/>
      <c r="G4" s="653"/>
      <c r="H4" s="653"/>
      <c r="I4" s="670" t="s">
        <v>6</v>
      </c>
      <c r="J4" s="667" t="s">
        <v>69</v>
      </c>
      <c r="K4" s="657"/>
      <c r="L4" s="655"/>
      <c r="M4" s="682"/>
      <c r="N4" s="686"/>
      <c r="O4" s="683"/>
      <c r="P4" s="682"/>
      <c r="Q4" s="683"/>
      <c r="R4" s="682"/>
      <c r="S4" s="683"/>
      <c r="T4" s="682"/>
      <c r="U4" s="683"/>
    </row>
    <row r="5" spans="1:28" ht="101.25">
      <c r="A5" s="654"/>
      <c r="B5" s="654"/>
      <c r="C5" s="654"/>
      <c r="D5" s="654"/>
      <c r="E5" s="654"/>
      <c r="F5" s="654"/>
      <c r="G5" s="654"/>
      <c r="H5" s="654"/>
      <c r="I5" s="654"/>
      <c r="J5" s="35" t="s">
        <v>8</v>
      </c>
      <c r="K5" s="36" t="s">
        <v>70</v>
      </c>
      <c r="L5" s="112" t="s">
        <v>71</v>
      </c>
      <c r="M5" s="113" t="s">
        <v>244</v>
      </c>
      <c r="N5" s="36" t="s">
        <v>18</v>
      </c>
      <c r="O5" s="114" t="s">
        <v>72</v>
      </c>
      <c r="P5" s="113" t="s">
        <v>73</v>
      </c>
      <c r="Q5" s="114" t="s">
        <v>74</v>
      </c>
      <c r="R5" s="113" t="s">
        <v>75</v>
      </c>
      <c r="S5" s="114" t="s">
        <v>76</v>
      </c>
      <c r="T5" s="250" t="s">
        <v>77</v>
      </c>
      <c r="U5" s="251" t="s">
        <v>78</v>
      </c>
    </row>
    <row r="6" spans="1:28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/>
      <c r="J6" s="37">
        <v>9</v>
      </c>
      <c r="K6" s="37">
        <v>10</v>
      </c>
      <c r="L6" s="34">
        <v>11</v>
      </c>
      <c r="M6" s="117">
        <v>12</v>
      </c>
      <c r="N6" s="37">
        <v>13</v>
      </c>
      <c r="O6" s="118">
        <v>14</v>
      </c>
      <c r="P6" s="117">
        <v>15</v>
      </c>
      <c r="Q6" s="118">
        <v>16</v>
      </c>
      <c r="R6" s="117">
        <v>17</v>
      </c>
      <c r="S6" s="118">
        <v>18</v>
      </c>
      <c r="T6" s="117">
        <v>19</v>
      </c>
      <c r="U6" s="118">
        <v>20</v>
      </c>
    </row>
    <row r="7" spans="1:28" ht="12.75">
      <c r="A7" s="38" t="s">
        <v>46</v>
      </c>
      <c r="B7" s="39" t="s">
        <v>79</v>
      </c>
      <c r="C7" s="38">
        <v>3</v>
      </c>
      <c r="D7" s="38">
        <v>11</v>
      </c>
      <c r="E7" s="38">
        <v>3</v>
      </c>
      <c r="F7" s="40">
        <f>SUM(F8)</f>
        <v>1404</v>
      </c>
      <c r="G7" s="41"/>
      <c r="H7" s="40">
        <f t="shared" ref="H7:K7" si="0">SUM(H8)</f>
        <v>1404</v>
      </c>
      <c r="I7" s="40">
        <f t="shared" si="0"/>
        <v>160</v>
      </c>
      <c r="J7" s="40">
        <f t="shared" si="0"/>
        <v>98</v>
      </c>
      <c r="K7" s="40">
        <f t="shared" si="0"/>
        <v>58</v>
      </c>
      <c r="L7" s="200"/>
      <c r="M7" s="138">
        <f t="shared" ref="M7:O7" si="1">SUM(M8)</f>
        <v>40</v>
      </c>
      <c r="N7" s="40">
        <f t="shared" si="1"/>
        <v>40</v>
      </c>
      <c r="O7" s="139">
        <f t="shared" si="1"/>
        <v>80</v>
      </c>
      <c r="P7" s="201"/>
      <c r="Q7" s="202"/>
      <c r="R7" s="203"/>
      <c r="S7" s="202"/>
      <c r="T7" s="203"/>
      <c r="U7" s="202"/>
      <c r="V7" s="43"/>
      <c r="W7" s="43"/>
      <c r="X7" s="43"/>
      <c r="Y7" s="43"/>
      <c r="Z7" s="43"/>
      <c r="AA7" s="43"/>
      <c r="AB7" s="43"/>
    </row>
    <row r="8" spans="1:28" ht="12.75">
      <c r="A8" s="44" t="s">
        <v>47</v>
      </c>
      <c r="B8" s="45" t="s">
        <v>48</v>
      </c>
      <c r="C8" s="44">
        <v>3</v>
      </c>
      <c r="D8" s="44">
        <v>11</v>
      </c>
      <c r="E8" s="44">
        <v>3</v>
      </c>
      <c r="F8" s="46">
        <f>SUM(F9,F18,F26)</f>
        <v>1404</v>
      </c>
      <c r="G8" s="47"/>
      <c r="H8" s="46">
        <f t="shared" ref="H8:I8" si="2">SUM(H9,H18,H26)</f>
        <v>1404</v>
      </c>
      <c r="I8" s="46">
        <f t="shared" si="2"/>
        <v>160</v>
      </c>
      <c r="J8" s="46">
        <f t="shared" ref="J8:K8" si="3">SUM(J9,J18)</f>
        <v>98</v>
      </c>
      <c r="K8" s="46">
        <f t="shared" si="3"/>
        <v>58</v>
      </c>
      <c r="L8" s="204"/>
      <c r="M8" s="148">
        <f>SUM(M9,M18,M26)</f>
        <v>40</v>
      </c>
      <c r="N8" s="46">
        <f>SUM(N9,N18)</f>
        <v>40</v>
      </c>
      <c r="O8" s="149">
        <f>SUM(O9,O18,O26)</f>
        <v>80</v>
      </c>
      <c r="P8" s="205"/>
      <c r="Q8" s="206"/>
      <c r="R8" s="207"/>
      <c r="S8" s="206"/>
      <c r="T8" s="207"/>
      <c r="U8" s="206"/>
    </row>
    <row r="9" spans="1:28" ht="12.75">
      <c r="A9" s="49"/>
      <c r="B9" s="50" t="s">
        <v>80</v>
      </c>
      <c r="C9" s="51">
        <v>2</v>
      </c>
      <c r="D9" s="51">
        <v>4</v>
      </c>
      <c r="E9" s="51">
        <v>2</v>
      </c>
      <c r="F9" s="52">
        <f>SUM(F10:F17)</f>
        <v>878</v>
      </c>
      <c r="G9" s="49"/>
      <c r="H9" s="52">
        <f t="shared" ref="H9:K9" si="4">SUM(H10:H17)</f>
        <v>878</v>
      </c>
      <c r="I9" s="52">
        <f t="shared" si="4"/>
        <v>94</v>
      </c>
      <c r="J9" s="52">
        <f t="shared" si="4"/>
        <v>61</v>
      </c>
      <c r="K9" s="52">
        <f t="shared" si="4"/>
        <v>33</v>
      </c>
      <c r="L9" s="208"/>
      <c r="M9" s="209">
        <f t="shared" ref="M9:O9" si="5">SUM(M10:M17)</f>
        <v>22</v>
      </c>
      <c r="N9" s="52">
        <f t="shared" si="5"/>
        <v>26</v>
      </c>
      <c r="O9" s="210">
        <f t="shared" si="5"/>
        <v>46</v>
      </c>
      <c r="P9" s="211"/>
      <c r="Q9" s="212"/>
      <c r="R9" s="213"/>
      <c r="S9" s="212"/>
      <c r="T9" s="213"/>
      <c r="U9" s="212"/>
    </row>
    <row r="10" spans="1:28" ht="12.75">
      <c r="A10" s="54" t="s">
        <v>49</v>
      </c>
      <c r="B10" s="252" t="s">
        <v>81</v>
      </c>
      <c r="C10" s="54" t="s">
        <v>28</v>
      </c>
      <c r="D10" s="56"/>
      <c r="E10" s="56"/>
      <c r="F10" s="54">
        <v>78</v>
      </c>
      <c r="G10" s="56"/>
      <c r="H10" s="37">
        <v>78</v>
      </c>
      <c r="I10" s="54">
        <v>22</v>
      </c>
      <c r="J10" s="61">
        <v>11</v>
      </c>
      <c r="K10" s="61">
        <v>11</v>
      </c>
      <c r="L10" s="125"/>
      <c r="M10" s="135">
        <v>4</v>
      </c>
      <c r="N10" s="61">
        <v>6</v>
      </c>
      <c r="O10" s="146">
        <v>12</v>
      </c>
      <c r="P10" s="126"/>
      <c r="Q10" s="142"/>
      <c r="R10" s="184"/>
      <c r="S10" s="142"/>
      <c r="T10" s="184"/>
      <c r="U10" s="142"/>
    </row>
    <row r="11" spans="1:28" ht="12.75">
      <c r="A11" s="54" t="s">
        <v>51</v>
      </c>
      <c r="B11" s="252" t="s">
        <v>82</v>
      </c>
      <c r="C11" s="56"/>
      <c r="D11" s="54" t="s">
        <v>11</v>
      </c>
      <c r="E11" s="56"/>
      <c r="F11" s="54">
        <v>109</v>
      </c>
      <c r="G11" s="56"/>
      <c r="H11" s="37">
        <v>109</v>
      </c>
      <c r="I11" s="54">
        <v>10</v>
      </c>
      <c r="J11" s="61">
        <v>10</v>
      </c>
      <c r="K11" s="71"/>
      <c r="L11" s="125"/>
      <c r="M11" s="135">
        <v>2</v>
      </c>
      <c r="N11" s="61">
        <v>2</v>
      </c>
      <c r="O11" s="134">
        <v>6</v>
      </c>
      <c r="P11" s="126"/>
      <c r="Q11" s="142"/>
      <c r="R11" s="184"/>
      <c r="S11" s="142"/>
      <c r="T11" s="184"/>
      <c r="U11" s="142"/>
    </row>
    <row r="12" spans="1:28" ht="12.75">
      <c r="A12" s="54" t="s">
        <v>83</v>
      </c>
      <c r="B12" s="252" t="s">
        <v>84</v>
      </c>
      <c r="C12" s="56"/>
      <c r="D12" s="54" t="s">
        <v>11</v>
      </c>
      <c r="E12" s="56"/>
      <c r="F12" s="54">
        <v>117</v>
      </c>
      <c r="G12" s="56"/>
      <c r="H12" s="37">
        <v>117</v>
      </c>
      <c r="I12" s="54">
        <v>12</v>
      </c>
      <c r="J12" s="61">
        <v>2</v>
      </c>
      <c r="K12" s="61">
        <v>10</v>
      </c>
      <c r="L12" s="125"/>
      <c r="M12" s="135">
        <v>2</v>
      </c>
      <c r="N12" s="61">
        <v>4</v>
      </c>
      <c r="O12" s="134">
        <v>6</v>
      </c>
      <c r="P12" s="126"/>
      <c r="Q12" s="142"/>
      <c r="R12" s="184"/>
      <c r="S12" s="142"/>
      <c r="T12" s="184"/>
      <c r="U12" s="142"/>
    </row>
    <row r="13" spans="1:28" ht="12.75">
      <c r="A13" s="54" t="s">
        <v>85</v>
      </c>
      <c r="B13" s="252" t="s">
        <v>86</v>
      </c>
      <c r="C13" s="54" t="s">
        <v>28</v>
      </c>
      <c r="D13" s="54"/>
      <c r="E13" s="56"/>
      <c r="F13" s="54">
        <v>234</v>
      </c>
      <c r="G13" s="56"/>
      <c r="H13" s="37">
        <v>234</v>
      </c>
      <c r="I13" s="54">
        <v>24</v>
      </c>
      <c r="J13" s="61">
        <v>17</v>
      </c>
      <c r="K13" s="61">
        <v>7</v>
      </c>
      <c r="L13" s="125"/>
      <c r="M13" s="135">
        <v>4</v>
      </c>
      <c r="N13" s="61">
        <v>6</v>
      </c>
      <c r="O13" s="146">
        <v>14</v>
      </c>
      <c r="P13" s="126"/>
      <c r="Q13" s="142"/>
      <c r="R13" s="184"/>
      <c r="S13" s="142"/>
      <c r="T13" s="184"/>
      <c r="U13" s="142"/>
    </row>
    <row r="14" spans="1:28" ht="12.75">
      <c r="A14" s="54" t="s">
        <v>87</v>
      </c>
      <c r="B14" s="252" t="s">
        <v>88</v>
      </c>
      <c r="C14" s="56"/>
      <c r="D14" s="54" t="s">
        <v>11</v>
      </c>
      <c r="E14" s="56"/>
      <c r="F14" s="54">
        <v>117</v>
      </c>
      <c r="G14" s="56"/>
      <c r="H14" s="37">
        <v>117</v>
      </c>
      <c r="I14" s="54">
        <v>12</v>
      </c>
      <c r="J14" s="61">
        <v>7</v>
      </c>
      <c r="K14" s="61">
        <v>5</v>
      </c>
      <c r="L14" s="125"/>
      <c r="M14" s="135">
        <v>2</v>
      </c>
      <c r="N14" s="61">
        <v>4</v>
      </c>
      <c r="O14" s="134">
        <v>6</v>
      </c>
      <c r="P14" s="126"/>
      <c r="Q14" s="142"/>
      <c r="R14" s="184"/>
      <c r="S14" s="142"/>
      <c r="T14" s="184"/>
      <c r="U14" s="142"/>
    </row>
    <row r="15" spans="1:28" ht="12.75">
      <c r="A15" s="54" t="s">
        <v>89</v>
      </c>
      <c r="B15" s="252" t="s">
        <v>50</v>
      </c>
      <c r="C15" s="56"/>
      <c r="D15" s="54" t="s">
        <v>11</v>
      </c>
      <c r="E15" s="54"/>
      <c r="F15" s="54">
        <v>117</v>
      </c>
      <c r="G15" s="56"/>
      <c r="H15" s="37">
        <v>117</v>
      </c>
      <c r="I15" s="54">
        <v>2</v>
      </c>
      <c r="J15" s="61">
        <v>2</v>
      </c>
      <c r="K15" s="61"/>
      <c r="L15" s="125"/>
      <c r="M15" s="177">
        <v>2</v>
      </c>
      <c r="N15" s="61"/>
      <c r="O15" s="160"/>
      <c r="P15" s="126"/>
      <c r="Q15" s="142"/>
      <c r="R15" s="184"/>
      <c r="S15" s="142"/>
      <c r="T15" s="184"/>
      <c r="U15" s="142"/>
    </row>
    <row r="16" spans="1:28" ht="12.75">
      <c r="A16" s="54" t="s">
        <v>90</v>
      </c>
      <c r="B16" s="252" t="s">
        <v>91</v>
      </c>
      <c r="C16" s="56"/>
      <c r="D16" s="54" t="s">
        <v>11</v>
      </c>
      <c r="E16" s="56"/>
      <c r="F16" s="54">
        <v>70</v>
      </c>
      <c r="G16" s="56"/>
      <c r="H16" s="37">
        <v>70</v>
      </c>
      <c r="I16" s="54">
        <v>8</v>
      </c>
      <c r="J16" s="61">
        <v>8</v>
      </c>
      <c r="K16" s="61"/>
      <c r="L16" s="125"/>
      <c r="M16" s="135">
        <v>4</v>
      </c>
      <c r="N16" s="59">
        <v>4</v>
      </c>
      <c r="O16" s="160"/>
      <c r="P16" s="126"/>
      <c r="Q16" s="142"/>
      <c r="R16" s="184"/>
      <c r="S16" s="142"/>
      <c r="T16" s="184"/>
      <c r="U16" s="142"/>
    </row>
    <row r="17" spans="1:21" ht="12.75">
      <c r="A17" s="54" t="s">
        <v>92</v>
      </c>
      <c r="B17" s="252" t="s">
        <v>93</v>
      </c>
      <c r="C17" s="56"/>
      <c r="D17" s="54"/>
      <c r="E17" s="54" t="s">
        <v>17</v>
      </c>
      <c r="F17" s="54">
        <v>36</v>
      </c>
      <c r="G17" s="56"/>
      <c r="H17" s="37">
        <v>36</v>
      </c>
      <c r="I17" s="54">
        <v>4</v>
      </c>
      <c r="J17" s="717">
        <v>4</v>
      </c>
      <c r="K17" s="717"/>
      <c r="L17" s="125"/>
      <c r="M17" s="135">
        <v>2</v>
      </c>
      <c r="N17" s="71"/>
      <c r="O17" s="215">
        <v>2</v>
      </c>
      <c r="P17" s="126"/>
      <c r="Q17" s="142"/>
      <c r="R17" s="184"/>
      <c r="S17" s="142"/>
      <c r="T17" s="184"/>
      <c r="U17" s="142"/>
    </row>
    <row r="18" spans="1:21" ht="12.75">
      <c r="A18" s="62"/>
      <c r="B18" s="50" t="s">
        <v>94</v>
      </c>
      <c r="C18" s="51">
        <v>1</v>
      </c>
      <c r="D18" s="51">
        <v>5</v>
      </c>
      <c r="E18" s="51">
        <v>1</v>
      </c>
      <c r="F18" s="52">
        <f>SUM(F19:F25)</f>
        <v>490</v>
      </c>
      <c r="G18" s="62"/>
      <c r="H18" s="52">
        <f t="shared" ref="H18:K18" si="6">SUM(H19:H25)</f>
        <v>490</v>
      </c>
      <c r="I18" s="52">
        <f t="shared" si="6"/>
        <v>62</v>
      </c>
      <c r="J18" s="52">
        <f t="shared" si="6"/>
        <v>37</v>
      </c>
      <c r="K18" s="52">
        <f t="shared" si="6"/>
        <v>25</v>
      </c>
      <c r="L18" s="216"/>
      <c r="M18" s="209">
        <f t="shared" ref="M18:O18" si="7">SUM(M19:M25)</f>
        <v>16</v>
      </c>
      <c r="N18" s="52">
        <f t="shared" si="7"/>
        <v>14</v>
      </c>
      <c r="O18" s="210">
        <f t="shared" si="7"/>
        <v>32</v>
      </c>
      <c r="P18" s="217"/>
      <c r="Q18" s="218"/>
      <c r="R18" s="219"/>
      <c r="S18" s="218"/>
      <c r="T18" s="219"/>
      <c r="U18" s="218"/>
    </row>
    <row r="19" spans="1:21" ht="12.75">
      <c r="A19" s="54" t="s">
        <v>95</v>
      </c>
      <c r="B19" s="252" t="s">
        <v>245</v>
      </c>
      <c r="C19" s="56"/>
      <c r="D19" s="54" t="s">
        <v>11</v>
      </c>
      <c r="E19" s="56"/>
      <c r="F19" s="54">
        <v>100</v>
      </c>
      <c r="G19" s="56"/>
      <c r="H19" s="37">
        <v>100</v>
      </c>
      <c r="I19" s="54">
        <v>10</v>
      </c>
      <c r="J19" s="61">
        <v>5</v>
      </c>
      <c r="K19" s="61">
        <v>5</v>
      </c>
      <c r="L19" s="125"/>
      <c r="M19" s="135">
        <v>2</v>
      </c>
      <c r="N19" s="61">
        <v>2</v>
      </c>
      <c r="O19" s="134">
        <v>6</v>
      </c>
      <c r="P19" s="126"/>
      <c r="Q19" s="142"/>
      <c r="R19" s="184"/>
      <c r="S19" s="142"/>
      <c r="T19" s="184"/>
      <c r="U19" s="142"/>
    </row>
    <row r="20" spans="1:21" ht="12.75">
      <c r="A20" s="54" t="s">
        <v>97</v>
      </c>
      <c r="B20" s="252" t="s">
        <v>194</v>
      </c>
      <c r="C20" s="56"/>
      <c r="D20" s="54" t="s">
        <v>11</v>
      </c>
      <c r="E20" s="56"/>
      <c r="F20" s="54">
        <v>78</v>
      </c>
      <c r="G20" s="54"/>
      <c r="H20" s="37">
        <v>78</v>
      </c>
      <c r="I20" s="54">
        <v>10</v>
      </c>
      <c r="J20" s="61">
        <v>2</v>
      </c>
      <c r="K20" s="61">
        <v>8</v>
      </c>
      <c r="L20" s="125"/>
      <c r="M20" s="135">
        <v>2</v>
      </c>
      <c r="N20" s="61">
        <v>2</v>
      </c>
      <c r="O20" s="134">
        <v>6</v>
      </c>
      <c r="P20" s="126"/>
      <c r="Q20" s="142"/>
      <c r="R20" s="184"/>
      <c r="S20" s="142"/>
      <c r="T20" s="184"/>
      <c r="U20" s="142"/>
    </row>
    <row r="21" spans="1:21" ht="12.75">
      <c r="A21" s="54" t="s">
        <v>99</v>
      </c>
      <c r="B21" s="252" t="s">
        <v>184</v>
      </c>
      <c r="C21" s="56"/>
      <c r="D21" s="54" t="s">
        <v>11</v>
      </c>
      <c r="E21" s="56"/>
      <c r="F21" s="54">
        <v>68</v>
      </c>
      <c r="G21" s="56"/>
      <c r="H21" s="37">
        <v>68</v>
      </c>
      <c r="I21" s="54">
        <v>8</v>
      </c>
      <c r="J21" s="61">
        <v>6</v>
      </c>
      <c r="K21" s="61">
        <v>2</v>
      </c>
      <c r="L21" s="125"/>
      <c r="M21" s="135">
        <v>2</v>
      </c>
      <c r="N21" s="61"/>
      <c r="O21" s="134">
        <v>6</v>
      </c>
      <c r="P21" s="126"/>
      <c r="Q21" s="142"/>
      <c r="R21" s="184"/>
      <c r="S21" s="142"/>
      <c r="T21" s="184"/>
      <c r="U21" s="142"/>
    </row>
    <row r="22" spans="1:21" ht="12.75">
      <c r="A22" s="54" t="s">
        <v>101</v>
      </c>
      <c r="B22" s="252" t="s">
        <v>185</v>
      </c>
      <c r="C22" s="54" t="s">
        <v>28</v>
      </c>
      <c r="D22" s="54"/>
      <c r="E22" s="56"/>
      <c r="F22" s="54">
        <v>68</v>
      </c>
      <c r="G22" s="56"/>
      <c r="H22" s="37">
        <v>68</v>
      </c>
      <c r="I22" s="54">
        <v>14</v>
      </c>
      <c r="J22" s="61">
        <v>10</v>
      </c>
      <c r="K22" s="61">
        <v>4</v>
      </c>
      <c r="L22" s="125"/>
      <c r="M22" s="135">
        <v>2</v>
      </c>
      <c r="N22" s="61">
        <v>4</v>
      </c>
      <c r="O22" s="146">
        <v>8</v>
      </c>
      <c r="P22" s="126"/>
      <c r="Q22" s="142"/>
      <c r="R22" s="184"/>
      <c r="S22" s="142"/>
      <c r="T22" s="184"/>
      <c r="U22" s="142"/>
    </row>
    <row r="23" spans="1:21" ht="12.75">
      <c r="A23" s="54" t="s">
        <v>103</v>
      </c>
      <c r="B23" s="252" t="s">
        <v>183</v>
      </c>
      <c r="C23" s="56"/>
      <c r="D23" s="54" t="s">
        <v>11</v>
      </c>
      <c r="E23" s="56"/>
      <c r="F23" s="54">
        <v>36</v>
      </c>
      <c r="G23" s="56"/>
      <c r="H23" s="37">
        <v>36</v>
      </c>
      <c r="I23" s="54">
        <v>4</v>
      </c>
      <c r="J23" s="61">
        <v>4</v>
      </c>
      <c r="K23" s="61"/>
      <c r="L23" s="125"/>
      <c r="M23" s="135">
        <v>2</v>
      </c>
      <c r="N23" s="59">
        <v>2</v>
      </c>
      <c r="O23" s="159"/>
      <c r="P23" s="126"/>
      <c r="Q23" s="142"/>
      <c r="R23" s="184"/>
      <c r="S23" s="142"/>
      <c r="T23" s="184"/>
      <c r="U23" s="142"/>
    </row>
    <row r="24" spans="1:21" ht="12.75">
      <c r="A24" s="54" t="s">
        <v>105</v>
      </c>
      <c r="B24" s="252" t="s">
        <v>180</v>
      </c>
      <c r="C24" s="56"/>
      <c r="D24" s="54" t="s">
        <v>11</v>
      </c>
      <c r="E24" s="56"/>
      <c r="F24" s="54">
        <v>108</v>
      </c>
      <c r="G24" s="56"/>
      <c r="H24" s="37">
        <v>108</v>
      </c>
      <c r="I24" s="54">
        <v>12</v>
      </c>
      <c r="J24" s="717">
        <v>6</v>
      </c>
      <c r="K24" s="717">
        <v>6</v>
      </c>
      <c r="L24" s="125"/>
      <c r="M24" s="135">
        <v>4</v>
      </c>
      <c r="N24" s="61">
        <v>2</v>
      </c>
      <c r="O24" s="134">
        <v>6</v>
      </c>
      <c r="P24" s="126"/>
      <c r="Q24" s="142"/>
      <c r="R24" s="184"/>
      <c r="S24" s="142"/>
      <c r="T24" s="184"/>
      <c r="U24" s="142"/>
    </row>
    <row r="25" spans="1:21" ht="12.75">
      <c r="A25" s="54" t="s">
        <v>108</v>
      </c>
      <c r="B25" s="252" t="s">
        <v>106</v>
      </c>
      <c r="C25" s="56"/>
      <c r="D25" s="54"/>
      <c r="E25" s="54" t="s">
        <v>17</v>
      </c>
      <c r="F25" s="54">
        <v>32</v>
      </c>
      <c r="G25" s="56"/>
      <c r="H25" s="37">
        <v>32</v>
      </c>
      <c r="I25" s="54">
        <v>4</v>
      </c>
      <c r="J25" s="61">
        <v>4</v>
      </c>
      <c r="K25" s="71"/>
      <c r="L25" s="125"/>
      <c r="M25" s="135">
        <v>2</v>
      </c>
      <c r="N25" s="60">
        <v>2</v>
      </c>
      <c r="O25" s="160"/>
      <c r="P25" s="126"/>
      <c r="Q25" s="142"/>
      <c r="R25" s="184"/>
      <c r="S25" s="142"/>
      <c r="T25" s="184"/>
      <c r="U25" s="142"/>
    </row>
    <row r="26" spans="1:21" ht="12.75">
      <c r="A26" s="51"/>
      <c r="B26" s="65" t="s">
        <v>107</v>
      </c>
      <c r="C26" s="52"/>
      <c r="D26" s="51">
        <v>1</v>
      </c>
      <c r="E26" s="51"/>
      <c r="F26" s="52">
        <f>SUM(F27)</f>
        <v>36</v>
      </c>
      <c r="G26" s="52"/>
      <c r="H26" s="52">
        <f t="shared" ref="H26:J26" si="8">SUM(H27)</f>
        <v>36</v>
      </c>
      <c r="I26" s="52">
        <f t="shared" si="8"/>
        <v>4</v>
      </c>
      <c r="J26" s="52">
        <f t="shared" si="8"/>
        <v>4</v>
      </c>
      <c r="K26" s="52"/>
      <c r="L26" s="220"/>
      <c r="M26" s="209">
        <f>SUM(M27)</f>
        <v>2</v>
      </c>
      <c r="N26" s="52"/>
      <c r="O26" s="210">
        <f>SUM(O27)</f>
        <v>2</v>
      </c>
      <c r="P26" s="209"/>
      <c r="Q26" s="221"/>
      <c r="R26" s="222"/>
      <c r="S26" s="221"/>
      <c r="T26" s="222"/>
      <c r="U26" s="221"/>
    </row>
    <row r="27" spans="1:21" ht="12.75">
      <c r="A27" s="61" t="s">
        <v>175</v>
      </c>
      <c r="B27" s="67" t="s">
        <v>109</v>
      </c>
      <c r="C27" s="71"/>
      <c r="D27" s="61" t="s">
        <v>11</v>
      </c>
      <c r="E27" s="61"/>
      <c r="F27" s="61">
        <v>36</v>
      </c>
      <c r="G27" s="71"/>
      <c r="H27" s="70">
        <v>36</v>
      </c>
      <c r="I27" s="61">
        <v>4</v>
      </c>
      <c r="J27" s="61">
        <v>4</v>
      </c>
      <c r="K27" s="71"/>
      <c r="L27" s="145"/>
      <c r="M27" s="135">
        <v>2</v>
      </c>
      <c r="N27" s="71"/>
      <c r="O27" s="134">
        <v>2</v>
      </c>
      <c r="P27" s="253"/>
      <c r="Q27" s="254"/>
      <c r="R27" s="255"/>
      <c r="S27" s="254"/>
      <c r="T27" s="255"/>
      <c r="U27" s="254"/>
    </row>
    <row r="28" spans="1:21" ht="12.75">
      <c r="A28" s="73" t="s">
        <v>110</v>
      </c>
      <c r="B28" s="110" t="s">
        <v>111</v>
      </c>
      <c r="C28" s="75"/>
      <c r="D28" s="73">
        <v>5</v>
      </c>
      <c r="E28" s="73">
        <v>3</v>
      </c>
      <c r="F28" s="75">
        <f t="shared" ref="F28:K28" si="9">SUM(F29:F32)</f>
        <v>498</v>
      </c>
      <c r="G28" s="75">
        <f t="shared" si="9"/>
        <v>166</v>
      </c>
      <c r="H28" s="75">
        <f t="shared" si="9"/>
        <v>332</v>
      </c>
      <c r="I28" s="75">
        <f t="shared" si="9"/>
        <v>54</v>
      </c>
      <c r="J28" s="75">
        <f t="shared" si="9"/>
        <v>0</v>
      </c>
      <c r="K28" s="75">
        <f t="shared" si="9"/>
        <v>0</v>
      </c>
      <c r="L28" s="119"/>
      <c r="M28" s="120"/>
      <c r="N28" s="75"/>
      <c r="O28" s="121"/>
      <c r="P28" s="120">
        <f t="shared" ref="P28:U28" si="10">SUM(P29:P32)</f>
        <v>14</v>
      </c>
      <c r="Q28" s="122">
        <f t="shared" si="10"/>
        <v>4</v>
      </c>
      <c r="R28" s="123">
        <f t="shared" si="10"/>
        <v>12</v>
      </c>
      <c r="S28" s="122">
        <f t="shared" si="10"/>
        <v>12</v>
      </c>
      <c r="T28" s="123">
        <f t="shared" si="10"/>
        <v>8</v>
      </c>
      <c r="U28" s="122">
        <f t="shared" si="10"/>
        <v>4</v>
      </c>
    </row>
    <row r="29" spans="1:21" ht="12.75">
      <c r="A29" s="54" t="s">
        <v>112</v>
      </c>
      <c r="B29" s="55" t="s">
        <v>113</v>
      </c>
      <c r="C29" s="56"/>
      <c r="D29" s="54" t="s">
        <v>11</v>
      </c>
      <c r="E29" s="56"/>
      <c r="F29" s="54">
        <v>72</v>
      </c>
      <c r="G29" s="54">
        <v>24</v>
      </c>
      <c r="H29" s="37">
        <v>48</v>
      </c>
      <c r="I29" s="54">
        <v>8</v>
      </c>
      <c r="J29" s="54"/>
      <c r="K29" s="54"/>
      <c r="L29" s="125"/>
      <c r="M29" s="126"/>
      <c r="N29" s="56"/>
      <c r="O29" s="127"/>
      <c r="P29" s="128"/>
      <c r="Q29" s="129"/>
      <c r="R29" s="132">
        <v>4</v>
      </c>
      <c r="S29" s="133">
        <v>4</v>
      </c>
      <c r="T29" s="184"/>
      <c r="U29" s="142"/>
    </row>
    <row r="30" spans="1:21" ht="12.75">
      <c r="A30" s="54" t="s">
        <v>114</v>
      </c>
      <c r="B30" s="55" t="s">
        <v>88</v>
      </c>
      <c r="C30" s="56"/>
      <c r="D30" s="54" t="s">
        <v>11</v>
      </c>
      <c r="E30" s="56"/>
      <c r="F30" s="54">
        <v>72</v>
      </c>
      <c r="G30" s="54">
        <v>24</v>
      </c>
      <c r="H30" s="37">
        <v>48</v>
      </c>
      <c r="I30" s="54">
        <v>8</v>
      </c>
      <c r="J30" s="54"/>
      <c r="K30" s="54"/>
      <c r="L30" s="125"/>
      <c r="M30" s="126"/>
      <c r="N30" s="56"/>
      <c r="O30" s="127"/>
      <c r="P30" s="177">
        <v>8</v>
      </c>
      <c r="Q30" s="129"/>
      <c r="R30" s="130"/>
      <c r="S30" s="129"/>
      <c r="T30" s="184"/>
      <c r="U30" s="142"/>
    </row>
    <row r="31" spans="1:21" ht="12.75">
      <c r="A31" s="54" t="s">
        <v>115</v>
      </c>
      <c r="B31" s="55" t="s">
        <v>84</v>
      </c>
      <c r="C31" s="56"/>
      <c r="D31" s="54" t="s">
        <v>11</v>
      </c>
      <c r="E31" s="56"/>
      <c r="F31" s="54">
        <v>177</v>
      </c>
      <c r="G31" s="54">
        <v>59</v>
      </c>
      <c r="H31" s="37">
        <v>118</v>
      </c>
      <c r="I31" s="54">
        <v>36</v>
      </c>
      <c r="J31" s="54"/>
      <c r="K31" s="54"/>
      <c r="L31" s="125"/>
      <c r="M31" s="126"/>
      <c r="N31" s="56"/>
      <c r="O31" s="127"/>
      <c r="P31" s="135">
        <v>4</v>
      </c>
      <c r="Q31" s="131">
        <v>4</v>
      </c>
      <c r="R31" s="132">
        <v>8</v>
      </c>
      <c r="S31" s="131">
        <v>8</v>
      </c>
      <c r="T31" s="195">
        <v>8</v>
      </c>
      <c r="U31" s="133">
        <v>4</v>
      </c>
    </row>
    <row r="32" spans="1:21" ht="12.75">
      <c r="A32" s="54" t="s">
        <v>116</v>
      </c>
      <c r="B32" s="55" t="s">
        <v>50</v>
      </c>
      <c r="C32" s="56"/>
      <c r="D32" s="54" t="s">
        <v>11</v>
      </c>
      <c r="E32" s="54"/>
      <c r="F32" s="54">
        <v>177</v>
      </c>
      <c r="G32" s="54">
        <v>59</v>
      </c>
      <c r="H32" s="37">
        <v>118</v>
      </c>
      <c r="I32" s="54">
        <v>2</v>
      </c>
      <c r="J32" s="54"/>
      <c r="K32" s="54"/>
      <c r="L32" s="125"/>
      <c r="M32" s="126"/>
      <c r="N32" s="56"/>
      <c r="O32" s="127"/>
      <c r="P32" s="177">
        <v>2</v>
      </c>
      <c r="Q32" s="131"/>
      <c r="R32" s="132"/>
      <c r="S32" s="131"/>
      <c r="T32" s="184"/>
      <c r="U32" s="142"/>
    </row>
    <row r="33" spans="1:21" ht="12.75">
      <c r="A33" s="38" t="s">
        <v>117</v>
      </c>
      <c r="B33" s="39" t="s">
        <v>118</v>
      </c>
      <c r="C33" s="40"/>
      <c r="D33" s="38">
        <v>2</v>
      </c>
      <c r="E33" s="40"/>
      <c r="F33" s="40">
        <f t="shared" ref="F33:K33" si="11">SUM(F34:F35)</f>
        <v>174</v>
      </c>
      <c r="G33" s="40">
        <f t="shared" si="11"/>
        <v>58</v>
      </c>
      <c r="H33" s="40">
        <f t="shared" si="11"/>
        <v>116</v>
      </c>
      <c r="I33" s="40">
        <f t="shared" si="11"/>
        <v>32</v>
      </c>
      <c r="J33" s="40">
        <f t="shared" si="11"/>
        <v>0</v>
      </c>
      <c r="K33" s="40">
        <f t="shared" si="11"/>
        <v>0</v>
      </c>
      <c r="L33" s="137"/>
      <c r="M33" s="138"/>
      <c r="N33" s="40"/>
      <c r="O33" s="139"/>
      <c r="P33" s="138">
        <f t="shared" ref="P33:S33" si="12">SUM(P34:P35)</f>
        <v>20</v>
      </c>
      <c r="Q33" s="140">
        <f t="shared" si="12"/>
        <v>0</v>
      </c>
      <c r="R33" s="141">
        <f t="shared" si="12"/>
        <v>6</v>
      </c>
      <c r="S33" s="140">
        <f t="shared" si="12"/>
        <v>6</v>
      </c>
      <c r="T33" s="141"/>
      <c r="U33" s="140"/>
    </row>
    <row r="34" spans="1:21" ht="12.75">
      <c r="A34" s="54" t="s">
        <v>119</v>
      </c>
      <c r="B34" s="55" t="s">
        <v>86</v>
      </c>
      <c r="C34" s="56"/>
      <c r="D34" s="54" t="s">
        <v>11</v>
      </c>
      <c r="E34" s="56"/>
      <c r="F34" s="54">
        <v>87</v>
      </c>
      <c r="G34" s="54">
        <v>29</v>
      </c>
      <c r="H34" s="37">
        <v>58</v>
      </c>
      <c r="I34" s="54">
        <v>10</v>
      </c>
      <c r="J34" s="54"/>
      <c r="K34" s="56"/>
      <c r="L34" s="125"/>
      <c r="M34" s="126"/>
      <c r="N34" s="56"/>
      <c r="O34" s="127"/>
      <c r="P34" s="177">
        <v>10</v>
      </c>
      <c r="Q34" s="129"/>
      <c r="R34" s="184"/>
      <c r="S34" s="142"/>
      <c r="T34" s="143"/>
      <c r="U34" s="144"/>
    </row>
    <row r="35" spans="1:21" ht="25.5">
      <c r="A35" s="78" t="s">
        <v>120</v>
      </c>
      <c r="B35" s="79" t="s">
        <v>125</v>
      </c>
      <c r="C35" s="80"/>
      <c r="D35" s="78" t="s">
        <v>11</v>
      </c>
      <c r="E35" s="80"/>
      <c r="F35" s="78">
        <v>87</v>
      </c>
      <c r="G35" s="78">
        <v>29</v>
      </c>
      <c r="H35" s="81">
        <v>58</v>
      </c>
      <c r="I35" s="78">
        <v>22</v>
      </c>
      <c r="J35" s="78"/>
      <c r="K35" s="78"/>
      <c r="L35" s="152"/>
      <c r="M35" s="161"/>
      <c r="N35" s="80"/>
      <c r="O35" s="162"/>
      <c r="P35" s="154">
        <v>10</v>
      </c>
      <c r="Q35" s="175"/>
      <c r="R35" s="196">
        <v>6</v>
      </c>
      <c r="S35" s="165">
        <v>6</v>
      </c>
      <c r="T35" s="181"/>
      <c r="U35" s="182"/>
    </row>
    <row r="36" spans="1:21" ht="12.75">
      <c r="A36" s="38" t="s">
        <v>22</v>
      </c>
      <c r="B36" s="39" t="s">
        <v>123</v>
      </c>
      <c r="C36" s="40"/>
      <c r="D36" s="40"/>
      <c r="E36" s="40"/>
      <c r="F36" s="40">
        <f t="shared" ref="F36:K36" si="13">SUM(F37,F51)</f>
        <v>2730</v>
      </c>
      <c r="G36" s="40">
        <f t="shared" si="13"/>
        <v>694</v>
      </c>
      <c r="H36" s="40">
        <f t="shared" si="13"/>
        <v>2000</v>
      </c>
      <c r="I36" s="40">
        <f t="shared" si="13"/>
        <v>362</v>
      </c>
      <c r="J36" s="40">
        <f t="shared" si="13"/>
        <v>0</v>
      </c>
      <c r="K36" s="40">
        <f t="shared" si="13"/>
        <v>0</v>
      </c>
      <c r="L36" s="137">
        <f>SUM(L51)</f>
        <v>20</v>
      </c>
      <c r="M36" s="138"/>
      <c r="N36" s="40"/>
      <c r="O36" s="139"/>
      <c r="P36" s="138">
        <f t="shared" ref="P36:U36" si="14">SUM(P37,P51)</f>
        <v>46</v>
      </c>
      <c r="Q36" s="140">
        <f t="shared" si="14"/>
        <v>76</v>
      </c>
      <c r="R36" s="141">
        <f t="shared" si="14"/>
        <v>62</v>
      </c>
      <c r="S36" s="140">
        <f t="shared" si="14"/>
        <v>62</v>
      </c>
      <c r="T36" s="141">
        <f t="shared" si="14"/>
        <v>72</v>
      </c>
      <c r="U36" s="140">
        <f t="shared" si="14"/>
        <v>36</v>
      </c>
    </row>
    <row r="37" spans="1:21" ht="12.75">
      <c r="A37" s="44" t="s">
        <v>9</v>
      </c>
      <c r="B37" s="45" t="s">
        <v>124</v>
      </c>
      <c r="C37" s="44">
        <v>5</v>
      </c>
      <c r="D37" s="44">
        <v>5</v>
      </c>
      <c r="E37" s="44">
        <v>2</v>
      </c>
      <c r="F37" s="46">
        <f t="shared" ref="F37:K37" si="15">SUM(F38:F50)</f>
        <v>882</v>
      </c>
      <c r="G37" s="46">
        <f t="shared" si="15"/>
        <v>294</v>
      </c>
      <c r="H37" s="46">
        <f t="shared" si="15"/>
        <v>588</v>
      </c>
      <c r="I37" s="46">
        <f t="shared" si="15"/>
        <v>106</v>
      </c>
      <c r="J37" s="46">
        <f t="shared" si="15"/>
        <v>0</v>
      </c>
      <c r="K37" s="46">
        <f t="shared" si="15"/>
        <v>0</v>
      </c>
      <c r="L37" s="147"/>
      <c r="M37" s="148"/>
      <c r="N37" s="46"/>
      <c r="O37" s="149"/>
      <c r="P37" s="148">
        <f t="shared" ref="P37:U37" si="16">SUM(P38:P50)</f>
        <v>16</v>
      </c>
      <c r="Q37" s="150">
        <f t="shared" si="16"/>
        <v>14</v>
      </c>
      <c r="R37" s="151">
        <f t="shared" si="16"/>
        <v>18</v>
      </c>
      <c r="S37" s="150">
        <f t="shared" si="16"/>
        <v>40</v>
      </c>
      <c r="T37" s="151">
        <f t="shared" si="16"/>
        <v>14</v>
      </c>
      <c r="U37" s="150">
        <f t="shared" si="16"/>
        <v>6</v>
      </c>
    </row>
    <row r="38" spans="1:21" ht="12.75">
      <c r="A38" s="54" t="s">
        <v>10</v>
      </c>
      <c r="B38" s="55" t="s">
        <v>196</v>
      </c>
      <c r="C38" s="54" t="s">
        <v>28</v>
      </c>
      <c r="D38" s="56"/>
      <c r="E38" s="56"/>
      <c r="F38" s="54">
        <v>105</v>
      </c>
      <c r="G38" s="54">
        <v>35</v>
      </c>
      <c r="H38" s="37">
        <v>70</v>
      </c>
      <c r="I38" s="54">
        <v>8</v>
      </c>
      <c r="J38" s="54"/>
      <c r="K38" s="54"/>
      <c r="L38" s="125"/>
      <c r="M38" s="126"/>
      <c r="N38" s="56"/>
      <c r="O38" s="127"/>
      <c r="P38" s="164">
        <v>8</v>
      </c>
      <c r="Q38" s="160"/>
      <c r="R38" s="128"/>
      <c r="S38" s="159"/>
      <c r="T38" s="184"/>
      <c r="U38" s="142"/>
    </row>
    <row r="39" spans="1:21" ht="12.75">
      <c r="A39" s="54" t="s">
        <v>12</v>
      </c>
      <c r="B39" s="55" t="s">
        <v>197</v>
      </c>
      <c r="C39" s="54" t="s">
        <v>28</v>
      </c>
      <c r="D39" s="56"/>
      <c r="E39" s="56"/>
      <c r="F39" s="54">
        <v>63</v>
      </c>
      <c r="G39" s="54">
        <v>21</v>
      </c>
      <c r="H39" s="37">
        <v>42</v>
      </c>
      <c r="I39" s="54">
        <v>4</v>
      </c>
      <c r="J39" s="54"/>
      <c r="K39" s="54"/>
      <c r="L39" s="125"/>
      <c r="M39" s="126"/>
      <c r="N39" s="56"/>
      <c r="O39" s="127"/>
      <c r="P39" s="135"/>
      <c r="Q39" s="146">
        <v>4</v>
      </c>
      <c r="R39" s="128"/>
      <c r="S39" s="159"/>
      <c r="T39" s="184"/>
      <c r="U39" s="142"/>
    </row>
    <row r="40" spans="1:21" ht="12.75">
      <c r="A40" s="54" t="s">
        <v>13</v>
      </c>
      <c r="B40" s="55" t="s">
        <v>198</v>
      </c>
      <c r="C40" s="54" t="s">
        <v>28</v>
      </c>
      <c r="D40" s="56"/>
      <c r="E40" s="56"/>
      <c r="F40" s="54">
        <v>81</v>
      </c>
      <c r="G40" s="54">
        <v>27</v>
      </c>
      <c r="H40" s="37">
        <v>54</v>
      </c>
      <c r="I40" s="54">
        <v>18</v>
      </c>
      <c r="J40" s="54"/>
      <c r="K40" s="54"/>
      <c r="L40" s="125"/>
      <c r="M40" s="126"/>
      <c r="N40" s="56"/>
      <c r="O40" s="127"/>
      <c r="P40" s="128"/>
      <c r="Q40" s="159"/>
      <c r="R40" s="135">
        <v>10</v>
      </c>
      <c r="S40" s="146">
        <v>8</v>
      </c>
      <c r="T40" s="184"/>
      <c r="U40" s="142"/>
    </row>
    <row r="41" spans="1:21" ht="12.75">
      <c r="A41" s="54" t="s">
        <v>14</v>
      </c>
      <c r="B41" s="55" t="s">
        <v>199</v>
      </c>
      <c r="C41" s="56"/>
      <c r="D41" s="54" t="s">
        <v>11</v>
      </c>
      <c r="E41" s="56"/>
      <c r="F41" s="54">
        <v>54</v>
      </c>
      <c r="G41" s="54">
        <v>18</v>
      </c>
      <c r="H41" s="37">
        <v>36</v>
      </c>
      <c r="I41" s="54">
        <v>10</v>
      </c>
      <c r="J41" s="54"/>
      <c r="K41" s="54"/>
      <c r="L41" s="125"/>
      <c r="M41" s="126"/>
      <c r="N41" s="56"/>
      <c r="O41" s="127"/>
      <c r="P41" s="128"/>
      <c r="Q41" s="159"/>
      <c r="R41" s="135"/>
      <c r="S41" s="134">
        <v>10</v>
      </c>
      <c r="T41" s="132"/>
      <c r="U41" s="142"/>
    </row>
    <row r="42" spans="1:21" ht="12.75">
      <c r="A42" s="54" t="s">
        <v>15</v>
      </c>
      <c r="B42" s="55" t="s">
        <v>200</v>
      </c>
      <c r="C42" s="56"/>
      <c r="D42" s="54" t="s">
        <v>11</v>
      </c>
      <c r="E42" s="56"/>
      <c r="F42" s="54">
        <v>75</v>
      </c>
      <c r="G42" s="54">
        <v>25</v>
      </c>
      <c r="H42" s="37">
        <v>50</v>
      </c>
      <c r="I42" s="54">
        <v>10</v>
      </c>
      <c r="J42" s="54"/>
      <c r="K42" s="54"/>
      <c r="L42" s="125"/>
      <c r="M42" s="126"/>
      <c r="N42" s="56"/>
      <c r="O42" s="127"/>
      <c r="P42" s="128"/>
      <c r="Q42" s="159"/>
      <c r="R42" s="128"/>
      <c r="S42" s="134">
        <v>10</v>
      </c>
      <c r="T42" s="195"/>
      <c r="U42" s="131"/>
    </row>
    <row r="43" spans="1:21" ht="12.75">
      <c r="A43" s="54" t="s">
        <v>19</v>
      </c>
      <c r="B43" s="55" t="s">
        <v>201</v>
      </c>
      <c r="C43" s="56"/>
      <c r="D43" s="54" t="s">
        <v>11</v>
      </c>
      <c r="E43" s="56"/>
      <c r="F43" s="54">
        <v>48</v>
      </c>
      <c r="G43" s="54">
        <v>16</v>
      </c>
      <c r="H43" s="37">
        <v>32</v>
      </c>
      <c r="I43" s="54">
        <v>8</v>
      </c>
      <c r="J43" s="54"/>
      <c r="K43" s="54"/>
      <c r="L43" s="125"/>
      <c r="M43" s="126"/>
      <c r="N43" s="56"/>
      <c r="O43" s="127"/>
      <c r="P43" s="128"/>
      <c r="Q43" s="159"/>
      <c r="R43" s="135"/>
      <c r="S43" s="160"/>
      <c r="T43" s="189">
        <v>10</v>
      </c>
      <c r="U43" s="194"/>
    </row>
    <row r="44" spans="1:21" ht="12.75">
      <c r="A44" s="54" t="s">
        <v>54</v>
      </c>
      <c r="B44" s="55" t="s">
        <v>202</v>
      </c>
      <c r="C44" s="54" t="s">
        <v>28</v>
      </c>
      <c r="D44" s="56"/>
      <c r="E44" s="56"/>
      <c r="F44" s="54">
        <v>90</v>
      </c>
      <c r="G44" s="54">
        <v>30</v>
      </c>
      <c r="H44" s="37">
        <v>60</v>
      </c>
      <c r="I44" s="54">
        <v>6</v>
      </c>
      <c r="J44" s="54"/>
      <c r="K44" s="54"/>
      <c r="L44" s="125"/>
      <c r="M44" s="126"/>
      <c r="N44" s="56"/>
      <c r="O44" s="127"/>
      <c r="P44" s="135"/>
      <c r="Q44" s="146">
        <v>6</v>
      </c>
      <c r="R44" s="128"/>
      <c r="S44" s="159"/>
      <c r="T44" s="184"/>
      <c r="U44" s="142"/>
    </row>
    <row r="45" spans="1:21" ht="25.5">
      <c r="A45" s="78" t="s">
        <v>126</v>
      </c>
      <c r="B45" s="79" t="s">
        <v>203</v>
      </c>
      <c r="C45" s="80"/>
      <c r="D45" s="80"/>
      <c r="E45" s="78" t="s">
        <v>17</v>
      </c>
      <c r="F45" s="78">
        <v>48</v>
      </c>
      <c r="G45" s="78">
        <v>16</v>
      </c>
      <c r="H45" s="81">
        <v>32</v>
      </c>
      <c r="I45" s="78">
        <v>4</v>
      </c>
      <c r="J45" s="78"/>
      <c r="K45" s="78"/>
      <c r="L45" s="152"/>
      <c r="M45" s="161"/>
      <c r="N45" s="80"/>
      <c r="O45" s="162"/>
      <c r="P45" s="256">
        <v>4</v>
      </c>
      <c r="Q45" s="156"/>
      <c r="R45" s="155"/>
      <c r="S45" s="156"/>
      <c r="T45" s="186"/>
      <c r="U45" s="176"/>
    </row>
    <row r="46" spans="1:21" ht="12.75">
      <c r="A46" s="54" t="s">
        <v>127</v>
      </c>
      <c r="B46" s="55" t="s">
        <v>16</v>
      </c>
      <c r="C46" s="56"/>
      <c r="D46" s="54" t="s">
        <v>11</v>
      </c>
      <c r="E46" s="56"/>
      <c r="F46" s="54">
        <v>102</v>
      </c>
      <c r="G46" s="54">
        <v>34</v>
      </c>
      <c r="H46" s="37">
        <v>68</v>
      </c>
      <c r="I46" s="54">
        <v>12</v>
      </c>
      <c r="J46" s="54"/>
      <c r="K46" s="54"/>
      <c r="L46" s="125"/>
      <c r="M46" s="126"/>
      <c r="N46" s="56"/>
      <c r="O46" s="127"/>
      <c r="P46" s="135"/>
      <c r="Q46" s="159"/>
      <c r="R46" s="135"/>
      <c r="S46" s="134">
        <v>12</v>
      </c>
      <c r="T46" s="184"/>
      <c r="U46" s="142"/>
    </row>
    <row r="47" spans="1:21" ht="12.75">
      <c r="A47" s="54"/>
      <c r="B47" s="85" t="s">
        <v>128</v>
      </c>
      <c r="C47" s="56"/>
      <c r="D47" s="56"/>
      <c r="E47" s="56"/>
      <c r="F47" s="56"/>
      <c r="G47" s="56"/>
      <c r="H47" s="86"/>
      <c r="I47" s="56"/>
      <c r="J47" s="56"/>
      <c r="K47" s="56"/>
      <c r="L47" s="125"/>
      <c r="M47" s="126"/>
      <c r="N47" s="56"/>
      <c r="O47" s="127"/>
      <c r="P47" s="128"/>
      <c r="Q47" s="159"/>
      <c r="R47" s="135"/>
      <c r="S47" s="159"/>
      <c r="T47" s="184"/>
      <c r="U47" s="142"/>
    </row>
    <row r="48" spans="1:21" ht="12.75">
      <c r="A48" s="54" t="s">
        <v>129</v>
      </c>
      <c r="B48" s="55" t="s">
        <v>204</v>
      </c>
      <c r="C48" s="56"/>
      <c r="D48" s="54" t="s">
        <v>11</v>
      </c>
      <c r="E48" s="56"/>
      <c r="F48" s="54">
        <v>51</v>
      </c>
      <c r="G48" s="54">
        <v>17</v>
      </c>
      <c r="H48" s="37">
        <v>34</v>
      </c>
      <c r="I48" s="54">
        <v>8</v>
      </c>
      <c r="J48" s="54"/>
      <c r="K48" s="54"/>
      <c r="L48" s="125"/>
      <c r="M48" s="126"/>
      <c r="N48" s="56"/>
      <c r="O48" s="127"/>
      <c r="P48" s="128"/>
      <c r="Q48" s="159"/>
      <c r="R48" s="177">
        <v>8</v>
      </c>
      <c r="S48" s="160"/>
      <c r="T48" s="132"/>
      <c r="U48" s="194"/>
    </row>
    <row r="49" spans="1:21" ht="12.75">
      <c r="A49" s="54" t="s">
        <v>130</v>
      </c>
      <c r="B49" s="55" t="s">
        <v>205</v>
      </c>
      <c r="C49" s="56"/>
      <c r="D49" s="54"/>
      <c r="E49" s="54" t="s">
        <v>17</v>
      </c>
      <c r="F49" s="54">
        <v>63</v>
      </c>
      <c r="G49" s="54">
        <v>21</v>
      </c>
      <c r="H49" s="37">
        <v>42</v>
      </c>
      <c r="I49" s="54">
        <v>10</v>
      </c>
      <c r="J49" s="54"/>
      <c r="K49" s="54"/>
      <c r="L49" s="125"/>
      <c r="M49" s="126"/>
      <c r="N49" s="56"/>
      <c r="O49" s="127"/>
      <c r="P49" s="128"/>
      <c r="Q49" s="159"/>
      <c r="R49" s="128"/>
      <c r="S49" s="160"/>
      <c r="T49" s="195">
        <v>4</v>
      </c>
      <c r="U49" s="257">
        <v>6</v>
      </c>
    </row>
    <row r="50" spans="1:21" ht="12.75">
      <c r="A50" s="54" t="s">
        <v>131</v>
      </c>
      <c r="B50" s="55" t="s">
        <v>206</v>
      </c>
      <c r="C50" s="54" t="s">
        <v>28</v>
      </c>
      <c r="D50" s="56"/>
      <c r="E50" s="56"/>
      <c r="F50" s="54">
        <v>102</v>
      </c>
      <c r="G50" s="54">
        <v>34</v>
      </c>
      <c r="H50" s="37">
        <v>68</v>
      </c>
      <c r="I50" s="54">
        <v>8</v>
      </c>
      <c r="J50" s="54"/>
      <c r="K50" s="54"/>
      <c r="L50" s="125"/>
      <c r="M50" s="126"/>
      <c r="N50" s="56"/>
      <c r="O50" s="127"/>
      <c r="P50" s="135">
        <v>4</v>
      </c>
      <c r="Q50" s="146">
        <v>4</v>
      </c>
      <c r="R50" s="128"/>
      <c r="S50" s="159"/>
      <c r="T50" s="184"/>
      <c r="U50" s="142"/>
    </row>
    <row r="51" spans="1:21" ht="12.75">
      <c r="A51" s="89" t="s">
        <v>23</v>
      </c>
      <c r="B51" s="90" t="s">
        <v>24</v>
      </c>
      <c r="C51" s="91"/>
      <c r="D51" s="91"/>
      <c r="E51" s="91"/>
      <c r="F51" s="91">
        <f t="shared" ref="F51:I51" si="17">SUM(F52,F59,F67,F73,F81)</f>
        <v>1848</v>
      </c>
      <c r="G51" s="91">
        <f t="shared" si="17"/>
        <v>400</v>
      </c>
      <c r="H51" s="91">
        <f t="shared" si="17"/>
        <v>1412</v>
      </c>
      <c r="I51" s="91">
        <f t="shared" si="17"/>
        <v>256</v>
      </c>
      <c r="J51" s="91"/>
      <c r="K51" s="91"/>
      <c r="L51" s="167">
        <f t="shared" ref="L51:L52" si="18">SUM(L52)</f>
        <v>20</v>
      </c>
      <c r="M51" s="168"/>
      <c r="N51" s="91"/>
      <c r="O51" s="169"/>
      <c r="P51" s="168">
        <f t="shared" ref="P51:T51" si="19">SUM(P52,P59,P67,P73,P81)</f>
        <v>30</v>
      </c>
      <c r="Q51" s="169">
        <f t="shared" si="19"/>
        <v>62</v>
      </c>
      <c r="R51" s="168">
        <f t="shared" si="19"/>
        <v>44</v>
      </c>
      <c r="S51" s="169">
        <f t="shared" si="19"/>
        <v>22</v>
      </c>
      <c r="T51" s="168">
        <f t="shared" si="19"/>
        <v>58</v>
      </c>
      <c r="U51" s="169">
        <f>SUM(U52,U59,U67,U67,U73,U81)</f>
        <v>30</v>
      </c>
    </row>
    <row r="52" spans="1:21" ht="25.5">
      <c r="A52" s="92" t="s">
        <v>25</v>
      </c>
      <c r="B52" s="93" t="s">
        <v>207</v>
      </c>
      <c r="C52" s="92">
        <v>1</v>
      </c>
      <c r="D52" s="92">
        <v>5</v>
      </c>
      <c r="E52" s="94"/>
      <c r="F52" s="94">
        <f>SUM(F53,F54,F55,F57,F58)</f>
        <v>426</v>
      </c>
      <c r="G52" s="94">
        <f t="shared" ref="G52:H52" si="20">SUM(G53:G55,G57,G58)</f>
        <v>130</v>
      </c>
      <c r="H52" s="94">
        <f t="shared" si="20"/>
        <v>260</v>
      </c>
      <c r="I52" s="94">
        <f>SUM(I53:I58)</f>
        <v>74</v>
      </c>
      <c r="J52" s="94"/>
      <c r="K52" s="94"/>
      <c r="L52" s="170">
        <f t="shared" si="18"/>
        <v>20</v>
      </c>
      <c r="M52" s="171"/>
      <c r="N52" s="94"/>
      <c r="O52" s="172"/>
      <c r="P52" s="171">
        <f t="shared" ref="P52:R52" si="21">SUM(P53:P58)</f>
        <v>2</v>
      </c>
      <c r="Q52" s="173">
        <f t="shared" si="21"/>
        <v>42</v>
      </c>
      <c r="R52" s="174">
        <f t="shared" si="21"/>
        <v>20</v>
      </c>
      <c r="S52" s="173"/>
      <c r="T52" s="174"/>
      <c r="U52" s="173"/>
    </row>
    <row r="53" spans="1:21" ht="12.75">
      <c r="A53" s="54" t="s">
        <v>27</v>
      </c>
      <c r="B53" s="55" t="s">
        <v>208</v>
      </c>
      <c r="C53" s="54"/>
      <c r="D53" s="54" t="s">
        <v>11</v>
      </c>
      <c r="E53" s="56"/>
      <c r="F53" s="54">
        <v>150</v>
      </c>
      <c r="G53" s="54">
        <v>50</v>
      </c>
      <c r="H53" s="37">
        <v>100</v>
      </c>
      <c r="I53" s="54">
        <v>46</v>
      </c>
      <c r="J53" s="54"/>
      <c r="K53" s="54"/>
      <c r="L53" s="225">
        <v>20</v>
      </c>
      <c r="M53" s="126"/>
      <c r="N53" s="56"/>
      <c r="O53" s="127"/>
      <c r="P53" s="135">
        <v>2</v>
      </c>
      <c r="Q53" s="131">
        <v>24</v>
      </c>
      <c r="R53" s="189">
        <v>20</v>
      </c>
      <c r="S53" s="142"/>
      <c r="T53" s="143"/>
      <c r="U53" s="144"/>
    </row>
    <row r="54" spans="1:21" ht="12.75">
      <c r="A54" s="54" t="s">
        <v>44</v>
      </c>
      <c r="B54" s="55" t="s">
        <v>209</v>
      </c>
      <c r="C54" s="54"/>
      <c r="D54" s="54" t="s">
        <v>11</v>
      </c>
      <c r="E54" s="56"/>
      <c r="F54" s="54">
        <v>60</v>
      </c>
      <c r="G54" s="54">
        <v>20</v>
      </c>
      <c r="H54" s="37">
        <v>40</v>
      </c>
      <c r="I54" s="54">
        <v>6</v>
      </c>
      <c r="J54" s="54"/>
      <c r="K54" s="54"/>
      <c r="L54" s="125"/>
      <c r="M54" s="126"/>
      <c r="N54" s="56"/>
      <c r="O54" s="127"/>
      <c r="P54" s="128"/>
      <c r="Q54" s="133">
        <v>6</v>
      </c>
      <c r="R54" s="132"/>
      <c r="S54" s="142"/>
      <c r="T54" s="143"/>
      <c r="U54" s="144"/>
    </row>
    <row r="55" spans="1:21" ht="25.5">
      <c r="A55" s="78" t="s">
        <v>210</v>
      </c>
      <c r="B55" s="79" t="s">
        <v>211</v>
      </c>
      <c r="C55" s="78"/>
      <c r="D55" s="78" t="s">
        <v>11</v>
      </c>
      <c r="E55" s="80"/>
      <c r="F55" s="78">
        <v>120</v>
      </c>
      <c r="G55" s="78">
        <v>40</v>
      </c>
      <c r="H55" s="81">
        <v>80</v>
      </c>
      <c r="I55" s="78">
        <v>16</v>
      </c>
      <c r="J55" s="78"/>
      <c r="K55" s="78"/>
      <c r="L55" s="152"/>
      <c r="M55" s="161"/>
      <c r="N55" s="80"/>
      <c r="O55" s="162"/>
      <c r="P55" s="154"/>
      <c r="Q55" s="165">
        <v>8</v>
      </c>
      <c r="R55" s="163"/>
      <c r="S55" s="176"/>
      <c r="T55" s="181"/>
      <c r="U55" s="182"/>
    </row>
    <row r="56" spans="1:21" ht="12.75">
      <c r="A56" s="226"/>
      <c r="B56" s="85" t="s">
        <v>128</v>
      </c>
      <c r="C56" s="56"/>
      <c r="D56" s="56"/>
      <c r="E56" s="56"/>
      <c r="F56" s="56"/>
      <c r="G56" s="56"/>
      <c r="H56" s="86"/>
      <c r="I56" s="56"/>
      <c r="J56" s="56"/>
      <c r="K56" s="56"/>
      <c r="L56" s="125"/>
      <c r="M56" s="126"/>
      <c r="N56" s="56"/>
      <c r="O56" s="127"/>
      <c r="P56" s="128"/>
      <c r="Q56" s="129"/>
      <c r="R56" s="184"/>
      <c r="S56" s="142"/>
      <c r="T56" s="143"/>
      <c r="U56" s="144"/>
    </row>
    <row r="57" spans="1:21" ht="12.75">
      <c r="A57" s="54" t="s">
        <v>212</v>
      </c>
      <c r="B57" s="55" t="s">
        <v>213</v>
      </c>
      <c r="C57" s="54"/>
      <c r="D57" s="54" t="s">
        <v>11</v>
      </c>
      <c r="E57" s="56"/>
      <c r="F57" s="54">
        <v>60</v>
      </c>
      <c r="G57" s="54">
        <v>20</v>
      </c>
      <c r="H57" s="37">
        <v>40</v>
      </c>
      <c r="I57" s="54">
        <v>6</v>
      </c>
      <c r="J57" s="54"/>
      <c r="K57" s="54"/>
      <c r="L57" s="125"/>
      <c r="M57" s="126"/>
      <c r="N57" s="56"/>
      <c r="O57" s="127"/>
      <c r="P57" s="135"/>
      <c r="Q57" s="133">
        <v>4</v>
      </c>
      <c r="R57" s="132"/>
      <c r="S57" s="142"/>
      <c r="T57" s="143"/>
      <c r="U57" s="144"/>
    </row>
    <row r="58" spans="1:21" ht="12.75">
      <c r="A58" s="54" t="s">
        <v>29</v>
      </c>
      <c r="B58" s="55" t="s">
        <v>30</v>
      </c>
      <c r="C58" s="54" t="s">
        <v>26</v>
      </c>
      <c r="D58" s="54" t="s">
        <v>11</v>
      </c>
      <c r="E58" s="56"/>
      <c r="F58" s="54">
        <v>36</v>
      </c>
      <c r="G58" s="54">
        <v>0</v>
      </c>
      <c r="H58" s="37" t="s">
        <v>241</v>
      </c>
      <c r="I58" s="54">
        <v>0</v>
      </c>
      <c r="J58" s="54"/>
      <c r="K58" s="54"/>
      <c r="L58" s="125"/>
      <c r="M58" s="126"/>
      <c r="N58" s="56"/>
      <c r="O58" s="127"/>
      <c r="P58" s="128"/>
      <c r="Q58" s="131"/>
      <c r="R58" s="189" t="s">
        <v>193</v>
      </c>
      <c r="S58" s="142"/>
      <c r="T58" s="143"/>
      <c r="U58" s="144"/>
    </row>
    <row r="59" spans="1:21" ht="25.5">
      <c r="A59" s="92" t="s">
        <v>55</v>
      </c>
      <c r="B59" s="93" t="s">
        <v>214</v>
      </c>
      <c r="C59" s="92">
        <v>3</v>
      </c>
      <c r="D59" s="92">
        <v>4</v>
      </c>
      <c r="E59" s="94"/>
      <c r="F59" s="94">
        <f t="shared" ref="F59:H59" si="22">SUM(F60:F62,F64:F66)</f>
        <v>477</v>
      </c>
      <c r="G59" s="94">
        <f t="shared" si="22"/>
        <v>99</v>
      </c>
      <c r="H59" s="94">
        <f t="shared" si="22"/>
        <v>378</v>
      </c>
      <c r="I59" s="94">
        <f>SUM(I60:I66)</f>
        <v>68</v>
      </c>
      <c r="J59" s="94"/>
      <c r="K59" s="94"/>
      <c r="L59" s="170"/>
      <c r="M59" s="171"/>
      <c r="N59" s="94"/>
      <c r="O59" s="172"/>
      <c r="P59" s="171"/>
      <c r="Q59" s="173"/>
      <c r="R59" s="174">
        <f t="shared" ref="R59:U59" si="23">SUM(R60:R66)</f>
        <v>4</v>
      </c>
      <c r="S59" s="173">
        <f t="shared" si="23"/>
        <v>10</v>
      </c>
      <c r="T59" s="174">
        <f t="shared" si="23"/>
        <v>38</v>
      </c>
      <c r="U59" s="173">
        <f t="shared" si="23"/>
        <v>16</v>
      </c>
    </row>
    <row r="60" spans="1:21" ht="12.75">
      <c r="A60" s="54" t="s">
        <v>57</v>
      </c>
      <c r="B60" s="55" t="s">
        <v>215</v>
      </c>
      <c r="C60" s="54" t="s">
        <v>28</v>
      </c>
      <c r="D60" s="56"/>
      <c r="E60" s="56"/>
      <c r="F60" s="54">
        <v>75</v>
      </c>
      <c r="G60" s="54">
        <v>25</v>
      </c>
      <c r="H60" s="37">
        <v>50</v>
      </c>
      <c r="I60" s="54">
        <v>18</v>
      </c>
      <c r="J60" s="54"/>
      <c r="K60" s="54"/>
      <c r="L60" s="125"/>
      <c r="M60" s="126"/>
      <c r="N60" s="56"/>
      <c r="O60" s="127"/>
      <c r="P60" s="128"/>
      <c r="Q60" s="129"/>
      <c r="R60" s="132"/>
      <c r="S60" s="129"/>
      <c r="T60" s="228">
        <v>18</v>
      </c>
      <c r="U60" s="142"/>
    </row>
    <row r="61" spans="1:21" ht="12.75">
      <c r="A61" s="54" t="s">
        <v>216</v>
      </c>
      <c r="B61" s="98" t="s">
        <v>217</v>
      </c>
      <c r="C61" s="27" t="s">
        <v>28</v>
      </c>
      <c r="D61" s="29"/>
      <c r="E61" s="29"/>
      <c r="F61" s="27">
        <v>81</v>
      </c>
      <c r="G61" s="27">
        <v>27</v>
      </c>
      <c r="H61" s="28">
        <v>54</v>
      </c>
      <c r="I61" s="27">
        <v>18</v>
      </c>
      <c r="J61" s="27"/>
      <c r="K61" s="27"/>
      <c r="L61" s="183"/>
      <c r="M61" s="184"/>
      <c r="N61" s="29"/>
      <c r="O61" s="142"/>
      <c r="P61" s="130"/>
      <c r="Q61" s="129"/>
      <c r="R61" s="132"/>
      <c r="S61" s="129"/>
      <c r="T61" s="228">
        <v>18</v>
      </c>
      <c r="U61" s="131"/>
    </row>
    <row r="62" spans="1:21" ht="12.75">
      <c r="A62" s="54" t="s">
        <v>218</v>
      </c>
      <c r="B62" s="98" t="s">
        <v>219</v>
      </c>
      <c r="C62" s="29"/>
      <c r="D62" s="27" t="s">
        <v>11</v>
      </c>
      <c r="E62" s="29"/>
      <c r="F62" s="27">
        <v>75</v>
      </c>
      <c r="G62" s="27">
        <v>25</v>
      </c>
      <c r="H62" s="28">
        <v>50</v>
      </c>
      <c r="I62" s="27">
        <v>18</v>
      </c>
      <c r="J62" s="27"/>
      <c r="K62" s="27"/>
      <c r="L62" s="183"/>
      <c r="M62" s="184"/>
      <c r="N62" s="29"/>
      <c r="O62" s="142"/>
      <c r="P62" s="130"/>
      <c r="Q62" s="129"/>
      <c r="R62" s="132"/>
      <c r="S62" s="129"/>
      <c r="T62" s="195">
        <v>2</v>
      </c>
      <c r="U62" s="133">
        <v>16</v>
      </c>
    </row>
    <row r="63" spans="1:21" ht="12.75">
      <c r="A63" s="29"/>
      <c r="B63" s="246" t="s">
        <v>128</v>
      </c>
      <c r="C63" s="29"/>
      <c r="D63" s="29"/>
      <c r="E63" s="29"/>
      <c r="F63" s="29"/>
      <c r="G63" s="29"/>
      <c r="H63" s="247"/>
      <c r="I63" s="29"/>
      <c r="J63" s="29"/>
      <c r="K63" s="29"/>
      <c r="L63" s="183"/>
      <c r="M63" s="184"/>
      <c r="N63" s="29"/>
      <c r="O63" s="142"/>
      <c r="P63" s="130"/>
      <c r="Q63" s="129"/>
      <c r="R63" s="130"/>
      <c r="S63" s="129"/>
      <c r="T63" s="184"/>
      <c r="U63" s="142"/>
    </row>
    <row r="64" spans="1:21" ht="12.75">
      <c r="A64" s="27" t="s">
        <v>220</v>
      </c>
      <c r="B64" s="98" t="s">
        <v>221</v>
      </c>
      <c r="C64" s="29"/>
      <c r="D64" s="27" t="s">
        <v>11</v>
      </c>
      <c r="E64" s="29"/>
      <c r="F64" s="27">
        <v>66</v>
      </c>
      <c r="G64" s="27">
        <v>22</v>
      </c>
      <c r="H64" s="28">
        <v>44</v>
      </c>
      <c r="I64" s="27">
        <v>14</v>
      </c>
      <c r="J64" s="27"/>
      <c r="K64" s="27"/>
      <c r="L64" s="183"/>
      <c r="M64" s="184"/>
      <c r="N64" s="29"/>
      <c r="O64" s="142"/>
      <c r="P64" s="130"/>
      <c r="Q64" s="129"/>
      <c r="R64" s="132">
        <v>4</v>
      </c>
      <c r="S64" s="133">
        <v>10</v>
      </c>
      <c r="T64" s="184"/>
      <c r="U64" s="142"/>
    </row>
    <row r="65" spans="1:21" ht="12.75">
      <c r="A65" s="27" t="s">
        <v>59</v>
      </c>
      <c r="B65" s="98" t="s">
        <v>30</v>
      </c>
      <c r="C65" s="690" t="s">
        <v>26</v>
      </c>
      <c r="D65" s="27" t="s">
        <v>11</v>
      </c>
      <c r="E65" s="29"/>
      <c r="F65" s="27">
        <v>36</v>
      </c>
      <c r="G65" s="27">
        <v>0</v>
      </c>
      <c r="H65" s="28">
        <v>36</v>
      </c>
      <c r="I65" s="27">
        <v>0</v>
      </c>
      <c r="J65" s="27"/>
      <c r="K65" s="27"/>
      <c r="L65" s="183"/>
      <c r="M65" s="184"/>
      <c r="N65" s="29"/>
      <c r="O65" s="142"/>
      <c r="P65" s="130"/>
      <c r="Q65" s="129"/>
      <c r="R65" s="132"/>
      <c r="S65" s="129"/>
      <c r="T65" s="184"/>
      <c r="U65" s="133" t="s">
        <v>193</v>
      </c>
    </row>
    <row r="66" spans="1:21" ht="12.75">
      <c r="A66" s="27" t="s">
        <v>60</v>
      </c>
      <c r="B66" s="98" t="s">
        <v>222</v>
      </c>
      <c r="C66" s="654"/>
      <c r="D66" s="27" t="s">
        <v>11</v>
      </c>
      <c r="E66" s="29"/>
      <c r="F66" s="27">
        <v>144</v>
      </c>
      <c r="G66" s="27">
        <v>0</v>
      </c>
      <c r="H66" s="28">
        <v>144</v>
      </c>
      <c r="I66" s="27">
        <v>0</v>
      </c>
      <c r="J66" s="27"/>
      <c r="K66" s="27"/>
      <c r="L66" s="183"/>
      <c r="M66" s="184"/>
      <c r="N66" s="29"/>
      <c r="O66" s="142"/>
      <c r="P66" s="130"/>
      <c r="Q66" s="129"/>
      <c r="R66" s="132"/>
      <c r="S66" s="131"/>
      <c r="T66" s="184"/>
      <c r="U66" s="133" t="s">
        <v>193</v>
      </c>
    </row>
    <row r="67" spans="1:21" ht="25.5">
      <c r="A67" s="99" t="s">
        <v>133</v>
      </c>
      <c r="B67" s="100" t="s">
        <v>223</v>
      </c>
      <c r="C67" s="99">
        <v>2</v>
      </c>
      <c r="D67" s="99">
        <v>4</v>
      </c>
      <c r="E67" s="95"/>
      <c r="F67" s="95">
        <f t="shared" ref="F67:I67" si="24">SUM(F68:F72)</f>
        <v>399</v>
      </c>
      <c r="G67" s="95">
        <f t="shared" si="24"/>
        <v>97</v>
      </c>
      <c r="H67" s="95">
        <f t="shared" si="24"/>
        <v>302</v>
      </c>
      <c r="I67" s="95">
        <f t="shared" si="24"/>
        <v>48</v>
      </c>
      <c r="J67" s="95"/>
      <c r="K67" s="95"/>
      <c r="L67" s="185"/>
      <c r="M67" s="174"/>
      <c r="N67" s="95"/>
      <c r="O67" s="173"/>
      <c r="P67" s="174">
        <f t="shared" ref="P67:Q67" si="25">SUM(P68:P72)</f>
        <v>28</v>
      </c>
      <c r="Q67" s="173">
        <f t="shared" si="25"/>
        <v>20</v>
      </c>
      <c r="R67" s="174"/>
      <c r="S67" s="173"/>
      <c r="T67" s="174"/>
      <c r="U67" s="173"/>
    </row>
    <row r="68" spans="1:21" ht="12.75">
      <c r="A68" s="27" t="s">
        <v>134</v>
      </c>
      <c r="B68" s="98" t="s">
        <v>224</v>
      </c>
      <c r="C68" s="29"/>
      <c r="D68" s="27" t="s">
        <v>11</v>
      </c>
      <c r="E68" s="29"/>
      <c r="F68" s="27">
        <v>48</v>
      </c>
      <c r="G68" s="27">
        <v>16</v>
      </c>
      <c r="H68" s="28">
        <v>32</v>
      </c>
      <c r="I68" s="27">
        <v>4</v>
      </c>
      <c r="J68" s="27"/>
      <c r="K68" s="27"/>
      <c r="L68" s="183"/>
      <c r="M68" s="184"/>
      <c r="N68" s="29"/>
      <c r="O68" s="142"/>
      <c r="P68" s="189">
        <v>4</v>
      </c>
      <c r="Q68" s="131"/>
      <c r="R68" s="184"/>
      <c r="S68" s="142"/>
      <c r="T68" s="184"/>
      <c r="U68" s="142"/>
    </row>
    <row r="69" spans="1:21" ht="25.5">
      <c r="A69" s="9" t="s">
        <v>225</v>
      </c>
      <c r="B69" s="3" t="s">
        <v>226</v>
      </c>
      <c r="C69" s="9" t="s">
        <v>28</v>
      </c>
      <c r="D69" s="11"/>
      <c r="E69" s="11"/>
      <c r="F69" s="9">
        <v>213</v>
      </c>
      <c r="G69" s="9">
        <v>71</v>
      </c>
      <c r="H69" s="101">
        <v>142</v>
      </c>
      <c r="I69" s="9">
        <v>40</v>
      </c>
      <c r="J69" s="9"/>
      <c r="K69" s="9"/>
      <c r="L69" s="187"/>
      <c r="M69" s="186"/>
      <c r="N69" s="11"/>
      <c r="O69" s="176"/>
      <c r="P69" s="163">
        <v>20</v>
      </c>
      <c r="Q69" s="180">
        <v>20</v>
      </c>
      <c r="R69" s="186"/>
      <c r="S69" s="176"/>
      <c r="T69" s="186"/>
      <c r="U69" s="176"/>
    </row>
    <row r="70" spans="1:21" ht="12.75">
      <c r="A70" s="27" t="s">
        <v>227</v>
      </c>
      <c r="B70" s="98" t="s">
        <v>228</v>
      </c>
      <c r="C70" s="29"/>
      <c r="D70" s="27" t="s">
        <v>11</v>
      </c>
      <c r="E70" s="29"/>
      <c r="F70" s="27">
        <v>30</v>
      </c>
      <c r="G70" s="27">
        <v>10</v>
      </c>
      <c r="H70" s="28">
        <v>20</v>
      </c>
      <c r="I70" s="27">
        <v>4</v>
      </c>
      <c r="J70" s="27"/>
      <c r="K70" s="27"/>
      <c r="L70" s="183"/>
      <c r="M70" s="184"/>
      <c r="N70" s="29"/>
      <c r="O70" s="142"/>
      <c r="P70" s="189">
        <v>4</v>
      </c>
      <c r="Q70" s="129"/>
      <c r="R70" s="184"/>
      <c r="S70" s="142"/>
      <c r="T70" s="184"/>
      <c r="U70" s="142"/>
    </row>
    <row r="71" spans="1:21" ht="12.75">
      <c r="A71" s="27" t="s">
        <v>136</v>
      </c>
      <c r="B71" s="98" t="s">
        <v>30</v>
      </c>
      <c r="C71" s="690" t="s">
        <v>26</v>
      </c>
      <c r="D71" s="27" t="s">
        <v>11</v>
      </c>
      <c r="E71" s="29"/>
      <c r="F71" s="27">
        <v>36</v>
      </c>
      <c r="G71" s="27">
        <v>0</v>
      </c>
      <c r="H71" s="28">
        <v>36</v>
      </c>
      <c r="I71" s="27">
        <v>0</v>
      </c>
      <c r="J71" s="27"/>
      <c r="K71" s="27"/>
      <c r="L71" s="183"/>
      <c r="M71" s="184"/>
      <c r="N71" s="29"/>
      <c r="O71" s="142"/>
      <c r="P71" s="130"/>
      <c r="Q71" s="133" t="s">
        <v>193</v>
      </c>
      <c r="R71" s="184"/>
      <c r="S71" s="142"/>
      <c r="T71" s="184"/>
      <c r="U71" s="142"/>
    </row>
    <row r="72" spans="1:21" ht="12.75">
      <c r="A72" s="27" t="s">
        <v>137</v>
      </c>
      <c r="B72" s="98" t="s">
        <v>222</v>
      </c>
      <c r="C72" s="654"/>
      <c r="D72" s="27" t="s">
        <v>11</v>
      </c>
      <c r="E72" s="29"/>
      <c r="F72" s="27">
        <v>72</v>
      </c>
      <c r="G72" s="27">
        <v>0</v>
      </c>
      <c r="H72" s="28">
        <v>72</v>
      </c>
      <c r="I72" s="27">
        <v>0</v>
      </c>
      <c r="J72" s="27"/>
      <c r="K72" s="27"/>
      <c r="L72" s="183"/>
      <c r="M72" s="184"/>
      <c r="N72" s="29"/>
      <c r="O72" s="142"/>
      <c r="P72" s="130"/>
      <c r="Q72" s="133" t="s">
        <v>193</v>
      </c>
      <c r="R72" s="184"/>
      <c r="S72" s="142"/>
      <c r="T72" s="184"/>
      <c r="U72" s="142"/>
    </row>
    <row r="73" spans="1:21" ht="38.25">
      <c r="A73" s="99" t="s">
        <v>138</v>
      </c>
      <c r="B73" s="103" t="s">
        <v>229</v>
      </c>
      <c r="C73" s="99">
        <v>3</v>
      </c>
      <c r="D73" s="99">
        <v>4</v>
      </c>
      <c r="E73" s="95"/>
      <c r="F73" s="95">
        <f t="shared" ref="F73:H73" si="26">SUM(F74:F79)</f>
        <v>366</v>
      </c>
      <c r="G73" s="95">
        <f t="shared" si="26"/>
        <v>38</v>
      </c>
      <c r="H73" s="95">
        <f t="shared" si="26"/>
        <v>328</v>
      </c>
      <c r="I73" s="95">
        <f>SUM(I74:I80)</f>
        <v>42</v>
      </c>
      <c r="J73" s="95"/>
      <c r="K73" s="95"/>
      <c r="L73" s="185"/>
      <c r="M73" s="174"/>
      <c r="N73" s="95"/>
      <c r="O73" s="173"/>
      <c r="P73" s="174"/>
      <c r="Q73" s="173"/>
      <c r="R73" s="174">
        <f t="shared" ref="R73:U73" si="27">SUM(R74:R80)</f>
        <v>20</v>
      </c>
      <c r="S73" s="173">
        <f t="shared" si="27"/>
        <v>12</v>
      </c>
      <c r="T73" s="174">
        <f t="shared" si="27"/>
        <v>6</v>
      </c>
      <c r="U73" s="173">
        <f t="shared" si="27"/>
        <v>4</v>
      </c>
    </row>
    <row r="74" spans="1:21" ht="12.75">
      <c r="A74" s="27" t="s">
        <v>139</v>
      </c>
      <c r="B74" s="98" t="s">
        <v>230</v>
      </c>
      <c r="C74" s="27" t="s">
        <v>28</v>
      </c>
      <c r="D74" s="29"/>
      <c r="E74" s="29"/>
      <c r="F74" s="27">
        <v>60</v>
      </c>
      <c r="G74" s="27">
        <v>20</v>
      </c>
      <c r="H74" s="28">
        <v>40</v>
      </c>
      <c r="I74" s="27">
        <v>20</v>
      </c>
      <c r="J74" s="27"/>
      <c r="K74" s="27"/>
      <c r="L74" s="183"/>
      <c r="M74" s="184"/>
      <c r="N74" s="29"/>
      <c r="O74" s="142"/>
      <c r="P74" s="184"/>
      <c r="Q74" s="131"/>
      <c r="R74" s="228">
        <v>20</v>
      </c>
      <c r="S74" s="131"/>
      <c r="T74" s="184"/>
      <c r="U74" s="142"/>
    </row>
    <row r="75" spans="1:21" ht="12.75">
      <c r="A75" s="27" t="s">
        <v>231</v>
      </c>
      <c r="B75" s="98" t="s">
        <v>30</v>
      </c>
      <c r="C75" s="29"/>
      <c r="D75" s="27" t="s">
        <v>11</v>
      </c>
      <c r="E75" s="29"/>
      <c r="F75" s="27">
        <v>36</v>
      </c>
      <c r="G75" s="27">
        <v>0</v>
      </c>
      <c r="H75" s="28">
        <v>36</v>
      </c>
      <c r="I75" s="27">
        <v>0</v>
      </c>
      <c r="J75" s="27"/>
      <c r="K75" s="27"/>
      <c r="L75" s="183"/>
      <c r="M75" s="184"/>
      <c r="N75" s="29"/>
      <c r="O75" s="142"/>
      <c r="P75" s="184"/>
      <c r="Q75" s="131"/>
      <c r="R75" s="189" t="s">
        <v>193</v>
      </c>
      <c r="S75" s="142"/>
      <c r="T75" s="184"/>
      <c r="U75" s="142"/>
    </row>
    <row r="76" spans="1:21" ht="12.75">
      <c r="A76" s="27" t="s">
        <v>232</v>
      </c>
      <c r="B76" s="98" t="s">
        <v>32</v>
      </c>
      <c r="C76" s="29"/>
      <c r="D76" s="27" t="s">
        <v>11</v>
      </c>
      <c r="E76" s="29"/>
      <c r="F76" s="27">
        <v>108</v>
      </c>
      <c r="G76" s="27">
        <v>0</v>
      </c>
      <c r="H76" s="28">
        <v>108</v>
      </c>
      <c r="I76" s="27">
        <v>0</v>
      </c>
      <c r="J76" s="27"/>
      <c r="K76" s="27"/>
      <c r="L76" s="183"/>
      <c r="M76" s="184"/>
      <c r="N76" s="29"/>
      <c r="O76" s="142"/>
      <c r="P76" s="184"/>
      <c r="Q76" s="131"/>
      <c r="R76" s="189" t="s">
        <v>193</v>
      </c>
      <c r="S76" s="142"/>
      <c r="T76" s="184"/>
      <c r="U76" s="142"/>
    </row>
    <row r="77" spans="1:21" ht="12.75">
      <c r="A77" s="27" t="s">
        <v>233</v>
      </c>
      <c r="B77" s="98" t="s">
        <v>234</v>
      </c>
      <c r="C77" s="27" t="s">
        <v>28</v>
      </c>
      <c r="D77" s="29"/>
      <c r="E77" s="29"/>
      <c r="F77" s="27">
        <v>54</v>
      </c>
      <c r="G77" s="27">
        <v>18</v>
      </c>
      <c r="H77" s="28">
        <v>36</v>
      </c>
      <c r="I77" s="27">
        <v>22</v>
      </c>
      <c r="J77" s="27"/>
      <c r="K77" s="27"/>
      <c r="L77" s="183"/>
      <c r="M77" s="184"/>
      <c r="N77" s="29"/>
      <c r="O77" s="142"/>
      <c r="P77" s="184"/>
      <c r="Q77" s="129"/>
      <c r="R77" s="132"/>
      <c r="S77" s="194">
        <v>12</v>
      </c>
      <c r="T77" s="195">
        <v>6</v>
      </c>
      <c r="U77" s="192">
        <v>4</v>
      </c>
    </row>
    <row r="78" spans="1:21" ht="12.75">
      <c r="A78" s="27" t="s">
        <v>235</v>
      </c>
      <c r="B78" s="98" t="s">
        <v>30</v>
      </c>
      <c r="C78" s="690" t="s">
        <v>26</v>
      </c>
      <c r="D78" s="27" t="s">
        <v>11</v>
      </c>
      <c r="E78" s="29"/>
      <c r="F78" s="27">
        <v>36</v>
      </c>
      <c r="G78" s="27">
        <v>0</v>
      </c>
      <c r="H78" s="28">
        <v>36</v>
      </c>
      <c r="I78" s="27">
        <v>0</v>
      </c>
      <c r="J78" s="27"/>
      <c r="K78" s="27"/>
      <c r="L78" s="183"/>
      <c r="M78" s="184"/>
      <c r="N78" s="29"/>
      <c r="O78" s="142"/>
      <c r="P78" s="184"/>
      <c r="Q78" s="129"/>
      <c r="R78" s="132"/>
      <c r="S78" s="142"/>
      <c r="T78" s="184"/>
      <c r="U78" s="133" t="s">
        <v>193</v>
      </c>
    </row>
    <row r="79" spans="1:21" ht="12.75">
      <c r="A79" s="27" t="s">
        <v>236</v>
      </c>
      <c r="B79" s="98" t="s">
        <v>32</v>
      </c>
      <c r="C79" s="654"/>
      <c r="D79" s="27" t="s">
        <v>11</v>
      </c>
      <c r="E79" s="29"/>
      <c r="F79" s="27">
        <v>72</v>
      </c>
      <c r="G79" s="27">
        <v>0</v>
      </c>
      <c r="H79" s="28">
        <v>72</v>
      </c>
      <c r="I79" s="27">
        <v>0</v>
      </c>
      <c r="J79" s="27"/>
      <c r="K79" s="27"/>
      <c r="L79" s="183"/>
      <c r="M79" s="184"/>
      <c r="N79" s="29"/>
      <c r="O79" s="142"/>
      <c r="P79" s="184"/>
      <c r="Q79" s="129"/>
      <c r="R79" s="132"/>
      <c r="S79" s="229"/>
      <c r="T79" s="184"/>
      <c r="U79" s="133" t="s">
        <v>193</v>
      </c>
    </row>
    <row r="80" spans="1:21" ht="12.75">
      <c r="A80" s="24"/>
      <c r="B80" s="230" t="s">
        <v>128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2"/>
      <c r="M80" s="233"/>
      <c r="N80" s="231"/>
      <c r="O80" s="234"/>
      <c r="P80" s="233"/>
      <c r="Q80" s="234"/>
      <c r="R80" s="233"/>
      <c r="S80" s="235"/>
      <c r="T80" s="184"/>
      <c r="U80" s="142"/>
    </row>
    <row r="81" spans="1:21" ht="25.5">
      <c r="A81" s="99" t="s">
        <v>141</v>
      </c>
      <c r="B81" s="103" t="s">
        <v>237</v>
      </c>
      <c r="C81" s="99">
        <v>1</v>
      </c>
      <c r="D81" s="99">
        <v>1</v>
      </c>
      <c r="E81" s="99">
        <v>1</v>
      </c>
      <c r="F81" s="95">
        <f t="shared" ref="F81:I81" si="28">SUM(F82:F83)</f>
        <v>180</v>
      </c>
      <c r="G81" s="95">
        <f t="shared" si="28"/>
        <v>36</v>
      </c>
      <c r="H81" s="95">
        <f t="shared" si="28"/>
        <v>144</v>
      </c>
      <c r="I81" s="95">
        <f t="shared" si="28"/>
        <v>24</v>
      </c>
      <c r="J81" s="95"/>
      <c r="K81" s="95"/>
      <c r="L81" s="185"/>
      <c r="M81" s="174"/>
      <c r="N81" s="95"/>
      <c r="O81" s="173"/>
      <c r="P81" s="174"/>
      <c r="Q81" s="173"/>
      <c r="R81" s="174"/>
      <c r="S81" s="173"/>
      <c r="T81" s="174">
        <f t="shared" ref="T81:U81" si="29">SUM(T82:T83)</f>
        <v>14</v>
      </c>
      <c r="U81" s="173">
        <f t="shared" si="29"/>
        <v>10</v>
      </c>
    </row>
    <row r="82" spans="1:21" ht="25.5">
      <c r="A82" s="9" t="s">
        <v>142</v>
      </c>
      <c r="B82" s="3" t="s">
        <v>237</v>
      </c>
      <c r="C82" s="11"/>
      <c r="D82" s="11"/>
      <c r="E82" s="9" t="s">
        <v>17</v>
      </c>
      <c r="F82" s="9">
        <v>108</v>
      </c>
      <c r="G82" s="9">
        <v>36</v>
      </c>
      <c r="H82" s="101">
        <v>72</v>
      </c>
      <c r="I82" s="9">
        <v>24</v>
      </c>
      <c r="J82" s="9"/>
      <c r="K82" s="9"/>
      <c r="L82" s="187"/>
      <c r="M82" s="186"/>
      <c r="N82" s="11"/>
      <c r="O82" s="176"/>
      <c r="P82" s="186"/>
      <c r="Q82" s="176"/>
      <c r="R82" s="157"/>
      <c r="S82" s="175"/>
      <c r="T82" s="196">
        <v>14</v>
      </c>
      <c r="U82" s="258">
        <v>10</v>
      </c>
    </row>
    <row r="83" spans="1:21" ht="12.75">
      <c r="A83" s="27" t="s">
        <v>143</v>
      </c>
      <c r="B83" s="98" t="s">
        <v>30</v>
      </c>
      <c r="C83" s="27" t="s">
        <v>26</v>
      </c>
      <c r="D83" s="27" t="s">
        <v>11</v>
      </c>
      <c r="E83" s="29"/>
      <c r="F83" s="27">
        <v>72</v>
      </c>
      <c r="G83" s="27">
        <v>0</v>
      </c>
      <c r="H83" s="28">
        <v>72</v>
      </c>
      <c r="I83" s="27">
        <v>0</v>
      </c>
      <c r="J83" s="27"/>
      <c r="K83" s="27"/>
      <c r="L83" s="183"/>
      <c r="M83" s="184"/>
      <c r="N83" s="29"/>
      <c r="O83" s="142"/>
      <c r="P83" s="184"/>
      <c r="Q83" s="142"/>
      <c r="R83" s="130"/>
      <c r="S83" s="131"/>
      <c r="T83" s="184"/>
      <c r="U83" s="133" t="s">
        <v>193</v>
      </c>
    </row>
    <row r="84" spans="1:21" ht="12.75">
      <c r="A84" s="106"/>
      <c r="B84" s="107" t="s">
        <v>145</v>
      </c>
      <c r="C84" s="21"/>
      <c r="D84" s="21"/>
      <c r="E84" s="21"/>
      <c r="F84" s="21">
        <f>SUM(F7,F28,F33,F36)</f>
        <v>4806</v>
      </c>
      <c r="G84" s="21">
        <f>SUM(G28,G33,G36)</f>
        <v>918</v>
      </c>
      <c r="H84" s="21">
        <f t="shared" ref="H84:K84" si="30">SUM(H7,H28,H33,H36)</f>
        <v>3852</v>
      </c>
      <c r="I84" s="21">
        <f t="shared" si="30"/>
        <v>608</v>
      </c>
      <c r="J84" s="21">
        <f t="shared" si="30"/>
        <v>98</v>
      </c>
      <c r="K84" s="21">
        <f t="shared" si="30"/>
        <v>58</v>
      </c>
      <c r="L84" s="193">
        <f>SUM(L36)</f>
        <v>20</v>
      </c>
      <c r="M84" s="141">
        <f t="shared" ref="M84:O84" si="31">SUM(M7)</f>
        <v>40</v>
      </c>
      <c r="N84" s="21">
        <f t="shared" si="31"/>
        <v>40</v>
      </c>
      <c r="O84" s="140">
        <f t="shared" si="31"/>
        <v>80</v>
      </c>
      <c r="P84" s="141">
        <f t="shared" ref="P84:T84" si="32">SUM(P28,P33,P36)</f>
        <v>80</v>
      </c>
      <c r="Q84" s="140">
        <f t="shared" si="32"/>
        <v>80</v>
      </c>
      <c r="R84" s="141">
        <f t="shared" si="32"/>
        <v>80</v>
      </c>
      <c r="S84" s="140">
        <f t="shared" si="32"/>
        <v>80</v>
      </c>
      <c r="T84" s="141">
        <f t="shared" si="32"/>
        <v>80</v>
      </c>
      <c r="U84" s="140">
        <f>SUM(U28,U36)</f>
        <v>40</v>
      </c>
    </row>
    <row r="85" spans="1:21" ht="12.75">
      <c r="A85" s="27" t="s">
        <v>146</v>
      </c>
      <c r="B85" s="98" t="s">
        <v>246</v>
      </c>
      <c r="C85" s="27" t="s">
        <v>148</v>
      </c>
      <c r="D85" s="29"/>
      <c r="E85" s="29"/>
      <c r="F85" s="29"/>
      <c r="G85" s="29"/>
      <c r="H85" s="29"/>
      <c r="I85" s="29"/>
      <c r="J85" s="29"/>
      <c r="K85" s="29"/>
      <c r="L85" s="183"/>
      <c r="M85" s="184"/>
      <c r="N85" s="29"/>
      <c r="O85" s="142"/>
      <c r="P85" s="184"/>
      <c r="Q85" s="142"/>
      <c r="R85" s="184"/>
      <c r="S85" s="194"/>
      <c r="T85" s="143"/>
      <c r="U85" s="194">
        <v>4</v>
      </c>
    </row>
    <row r="86" spans="1:21" ht="12.75">
      <c r="A86" s="27" t="s">
        <v>33</v>
      </c>
      <c r="B86" s="98" t="s">
        <v>34</v>
      </c>
      <c r="C86" s="27" t="s">
        <v>239</v>
      </c>
      <c r="D86" s="29"/>
      <c r="E86" s="29"/>
      <c r="F86" s="29"/>
      <c r="G86" s="29"/>
      <c r="H86" s="29"/>
      <c r="I86" s="29"/>
      <c r="J86" s="29"/>
      <c r="K86" s="29"/>
      <c r="L86" s="183"/>
      <c r="M86" s="184"/>
      <c r="N86" s="29"/>
      <c r="O86" s="194"/>
      <c r="P86" s="195"/>
      <c r="Q86" s="194"/>
      <c r="R86" s="195"/>
      <c r="S86" s="194"/>
      <c r="T86" s="143"/>
      <c r="U86" s="142"/>
    </row>
    <row r="87" spans="1:21" ht="12.75">
      <c r="A87" s="27" t="s">
        <v>150</v>
      </c>
      <c r="B87" s="98" t="s">
        <v>151</v>
      </c>
      <c r="C87" s="27" t="s">
        <v>149</v>
      </c>
      <c r="D87" s="29"/>
      <c r="E87" s="29"/>
      <c r="F87" s="29"/>
      <c r="G87" s="29"/>
      <c r="H87" s="29"/>
      <c r="I87" s="29"/>
      <c r="J87" s="29"/>
      <c r="K87" s="29"/>
      <c r="L87" s="183"/>
      <c r="M87" s="184"/>
      <c r="N87" s="29"/>
      <c r="O87" s="142"/>
      <c r="P87" s="184"/>
      <c r="Q87" s="142"/>
      <c r="R87" s="184"/>
      <c r="S87" s="194"/>
      <c r="T87" s="143"/>
      <c r="U87" s="194">
        <v>6</v>
      </c>
    </row>
    <row r="88" spans="1:21" ht="12.75">
      <c r="A88" s="27" t="s">
        <v>152</v>
      </c>
      <c r="B88" s="98" t="s">
        <v>153</v>
      </c>
      <c r="C88" s="27" t="s">
        <v>148</v>
      </c>
      <c r="D88" s="29"/>
      <c r="E88" s="29"/>
      <c r="F88" s="29"/>
      <c r="G88" s="29"/>
      <c r="H88" s="29"/>
      <c r="I88" s="29"/>
      <c r="J88" s="29"/>
      <c r="K88" s="29"/>
      <c r="L88" s="183"/>
      <c r="M88" s="184"/>
      <c r="N88" s="29"/>
      <c r="O88" s="142"/>
      <c r="P88" s="184"/>
      <c r="Q88" s="142"/>
      <c r="R88" s="184"/>
      <c r="S88" s="194"/>
      <c r="T88" s="143"/>
      <c r="U88" s="194">
        <v>4</v>
      </c>
    </row>
    <row r="89" spans="1:21" ht="12.75">
      <c r="A89" s="27" t="s">
        <v>154</v>
      </c>
      <c r="B89" s="98" t="s">
        <v>155</v>
      </c>
      <c r="C89" s="27" t="s">
        <v>38</v>
      </c>
      <c r="D89" s="29"/>
      <c r="E89" s="29"/>
      <c r="F89" s="29"/>
      <c r="G89" s="29"/>
      <c r="H89" s="29"/>
      <c r="I89" s="29"/>
      <c r="J89" s="29"/>
      <c r="K89" s="29"/>
      <c r="L89" s="183"/>
      <c r="M89" s="184"/>
      <c r="N89" s="29"/>
      <c r="O89" s="142"/>
      <c r="P89" s="184"/>
      <c r="Q89" s="142"/>
      <c r="R89" s="184"/>
      <c r="S89" s="194"/>
      <c r="T89" s="143"/>
      <c r="U89" s="194">
        <v>2</v>
      </c>
    </row>
    <row r="90" spans="1:21" ht="12.75">
      <c r="A90" s="27" t="s">
        <v>36</v>
      </c>
      <c r="B90" s="98" t="s">
        <v>37</v>
      </c>
      <c r="C90" s="27" t="s">
        <v>156</v>
      </c>
      <c r="D90" s="29"/>
      <c r="E90" s="29"/>
      <c r="F90" s="29"/>
      <c r="G90" s="29"/>
      <c r="H90" s="29"/>
      <c r="I90" s="29"/>
      <c r="J90" s="29"/>
      <c r="K90" s="29"/>
      <c r="L90" s="183"/>
      <c r="M90" s="688">
        <v>2</v>
      </c>
      <c r="N90" s="655"/>
      <c r="O90" s="194">
        <v>9</v>
      </c>
      <c r="P90" s="195">
        <v>2</v>
      </c>
      <c r="Q90" s="194">
        <v>9</v>
      </c>
      <c r="R90" s="195">
        <v>2</v>
      </c>
      <c r="S90" s="194">
        <v>9</v>
      </c>
      <c r="T90" s="195">
        <v>2</v>
      </c>
      <c r="U90" s="142"/>
    </row>
    <row r="91" spans="1:21" ht="12.75">
      <c r="A91" s="27" t="s">
        <v>39</v>
      </c>
      <c r="B91" s="98" t="s">
        <v>157</v>
      </c>
      <c r="C91" s="27">
        <v>240</v>
      </c>
      <c r="D91" s="29"/>
      <c r="E91" s="29"/>
      <c r="F91" s="29"/>
      <c r="G91" s="29"/>
      <c r="H91" s="29"/>
      <c r="I91" s="29"/>
      <c r="J91" s="29"/>
      <c r="K91" s="29"/>
      <c r="L91" s="183"/>
      <c r="M91" s="688">
        <v>60</v>
      </c>
      <c r="N91" s="657"/>
      <c r="O91" s="689"/>
      <c r="P91" s="688">
        <v>60</v>
      </c>
      <c r="Q91" s="689"/>
      <c r="R91" s="688">
        <v>60</v>
      </c>
      <c r="S91" s="689"/>
      <c r="T91" s="688">
        <v>60</v>
      </c>
      <c r="U91" s="689"/>
    </row>
    <row r="92" spans="1:21" ht="12.75">
      <c r="A92" s="29"/>
      <c r="B92" s="98" t="s">
        <v>158</v>
      </c>
      <c r="C92" s="27">
        <v>5</v>
      </c>
      <c r="D92" s="29"/>
      <c r="E92" s="29"/>
      <c r="F92" s="29"/>
      <c r="G92" s="29"/>
      <c r="H92" s="29"/>
      <c r="I92" s="29"/>
      <c r="J92" s="29"/>
      <c r="K92" s="29"/>
      <c r="L92" s="183"/>
      <c r="M92" s="184"/>
      <c r="N92" s="29"/>
      <c r="O92" s="142"/>
      <c r="P92" s="184"/>
      <c r="Q92" s="194"/>
      <c r="R92" s="195"/>
      <c r="S92" s="237"/>
      <c r="T92" s="143"/>
      <c r="U92" s="144"/>
    </row>
    <row r="93" spans="1:21" ht="12.75">
      <c r="A93" s="30"/>
      <c r="B93" s="671" t="s">
        <v>159</v>
      </c>
      <c r="C93" s="29"/>
      <c r="D93" s="29"/>
      <c r="E93" s="29"/>
      <c r="F93" s="29"/>
      <c r="G93" s="29"/>
      <c r="H93" s="662" t="s">
        <v>192</v>
      </c>
      <c r="I93" s="27"/>
      <c r="J93" s="666" t="s">
        <v>41</v>
      </c>
      <c r="K93" s="657"/>
      <c r="L93" s="655"/>
      <c r="M93" s="195">
        <v>40</v>
      </c>
      <c r="N93" s="27">
        <v>40</v>
      </c>
      <c r="O93" s="194">
        <v>80</v>
      </c>
      <c r="P93" s="195">
        <v>80</v>
      </c>
      <c r="Q93" s="194">
        <v>80</v>
      </c>
      <c r="R93" s="195">
        <v>80</v>
      </c>
      <c r="S93" s="194">
        <v>80</v>
      </c>
      <c r="T93" s="195">
        <v>80</v>
      </c>
      <c r="U93" s="194">
        <v>80</v>
      </c>
    </row>
    <row r="94" spans="1:21" ht="12.75">
      <c r="A94" s="30"/>
      <c r="B94" s="653"/>
      <c r="C94" s="30"/>
      <c r="D94" s="30"/>
      <c r="E94" s="30"/>
      <c r="F94" s="30"/>
      <c r="G94" s="30"/>
      <c r="H94" s="653"/>
      <c r="I94" s="27"/>
      <c r="J94" s="666" t="s">
        <v>42</v>
      </c>
      <c r="K94" s="657"/>
      <c r="L94" s="655"/>
      <c r="M94" s="195">
        <v>0</v>
      </c>
      <c r="N94" s="27">
        <v>0</v>
      </c>
      <c r="O94" s="194">
        <v>0</v>
      </c>
      <c r="P94" s="195">
        <v>0</v>
      </c>
      <c r="Q94" s="194">
        <v>0</v>
      </c>
      <c r="R94" s="195">
        <v>0</v>
      </c>
      <c r="S94" s="194">
        <v>0</v>
      </c>
      <c r="T94" s="195">
        <v>0</v>
      </c>
      <c r="U94" s="194">
        <v>0</v>
      </c>
    </row>
    <row r="95" spans="1:21" ht="12.75">
      <c r="A95" s="30"/>
      <c r="B95" s="653"/>
      <c r="C95" s="30"/>
      <c r="D95" s="30"/>
      <c r="E95" s="30"/>
      <c r="F95" s="30"/>
      <c r="G95" s="30"/>
      <c r="H95" s="653"/>
      <c r="I95" s="27"/>
      <c r="J95" s="666" t="s">
        <v>247</v>
      </c>
      <c r="K95" s="657"/>
      <c r="L95" s="655"/>
      <c r="M95" s="195">
        <v>0</v>
      </c>
      <c r="N95" s="27">
        <v>0</v>
      </c>
      <c r="O95" s="194">
        <v>3</v>
      </c>
      <c r="P95" s="195">
        <v>1</v>
      </c>
      <c r="Q95" s="194">
        <v>4</v>
      </c>
      <c r="R95" s="195">
        <v>0</v>
      </c>
      <c r="S95" s="194">
        <v>2</v>
      </c>
      <c r="T95" s="195">
        <v>1</v>
      </c>
      <c r="U95" s="194">
        <v>2</v>
      </c>
    </row>
    <row r="96" spans="1:21" ht="12.75">
      <c r="A96" s="30"/>
      <c r="B96" s="653"/>
      <c r="C96" s="30"/>
      <c r="D96" s="30"/>
      <c r="E96" s="30"/>
      <c r="F96" s="30"/>
      <c r="G96" s="30"/>
      <c r="H96" s="653"/>
      <c r="I96" s="259"/>
      <c r="J96" s="676" t="s">
        <v>248</v>
      </c>
      <c r="K96" s="657"/>
      <c r="L96" s="655"/>
      <c r="M96" s="195">
        <v>0</v>
      </c>
      <c r="N96" s="27">
        <v>0</v>
      </c>
      <c r="O96" s="194">
        <v>0</v>
      </c>
      <c r="P96" s="195">
        <v>0</v>
      </c>
      <c r="Q96" s="194">
        <v>1</v>
      </c>
      <c r="R96" s="195">
        <v>1</v>
      </c>
      <c r="S96" s="194">
        <v>0</v>
      </c>
      <c r="T96" s="195">
        <v>0</v>
      </c>
      <c r="U96" s="194">
        <v>3</v>
      </c>
    </row>
    <row r="97" spans="1:21" ht="12.75">
      <c r="A97" s="30"/>
      <c r="B97" s="654"/>
      <c r="C97" s="30"/>
      <c r="D97" s="30"/>
      <c r="E97" s="30"/>
      <c r="F97" s="30"/>
      <c r="G97" s="30"/>
      <c r="H97" s="653"/>
      <c r="I97" s="27"/>
      <c r="J97" s="666" t="s">
        <v>249</v>
      </c>
      <c r="K97" s="657"/>
      <c r="L97" s="655"/>
      <c r="M97" s="195">
        <v>1</v>
      </c>
      <c r="N97" s="27">
        <v>2</v>
      </c>
      <c r="O97" s="194">
        <v>7</v>
      </c>
      <c r="P97" s="195">
        <v>4</v>
      </c>
      <c r="Q97" s="194">
        <v>1</v>
      </c>
      <c r="R97" s="195">
        <v>4</v>
      </c>
      <c r="S97" s="194">
        <v>5</v>
      </c>
      <c r="T97" s="195">
        <v>2</v>
      </c>
      <c r="U97" s="194">
        <v>3</v>
      </c>
    </row>
    <row r="98" spans="1:21" ht="12.75">
      <c r="A98" s="30"/>
      <c r="B98" s="30"/>
      <c r="C98" s="30"/>
      <c r="D98" s="30"/>
      <c r="E98" s="30"/>
      <c r="F98" s="30"/>
      <c r="G98" s="30"/>
      <c r="H98" s="654"/>
      <c r="I98" s="27"/>
      <c r="J98" s="666" t="s">
        <v>250</v>
      </c>
      <c r="K98" s="657"/>
      <c r="L98" s="655"/>
      <c r="M98" s="198">
        <v>0</v>
      </c>
      <c r="N98" s="260">
        <v>1</v>
      </c>
      <c r="O98" s="199">
        <v>1</v>
      </c>
      <c r="P98" s="198">
        <v>1</v>
      </c>
      <c r="Q98" s="199">
        <v>0</v>
      </c>
      <c r="R98" s="198">
        <v>0</v>
      </c>
      <c r="S98" s="199">
        <v>0</v>
      </c>
      <c r="T98" s="198">
        <v>0</v>
      </c>
      <c r="U98" s="199">
        <v>2</v>
      </c>
    </row>
    <row r="99" spans="1:21" ht="12.7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21" ht="12.7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</row>
    <row r="101" spans="1:21" ht="12.7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</row>
    <row r="102" spans="1:21" ht="12.7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</row>
  </sheetData>
  <mergeCells count="35">
    <mergeCell ref="M90:N90"/>
    <mergeCell ref="M91:O91"/>
    <mergeCell ref="P91:Q91"/>
    <mergeCell ref="R91:S91"/>
    <mergeCell ref="T91:U91"/>
    <mergeCell ref="R3:S4"/>
    <mergeCell ref="T3:U4"/>
    <mergeCell ref="I4:I5"/>
    <mergeCell ref="J4:L4"/>
    <mergeCell ref="A1:U1"/>
    <mergeCell ref="A2:A5"/>
    <mergeCell ref="B2:B5"/>
    <mergeCell ref="C2:E2"/>
    <mergeCell ref="M2:U2"/>
    <mergeCell ref="C3:C5"/>
    <mergeCell ref="H3:H5"/>
    <mergeCell ref="M3:O4"/>
    <mergeCell ref="P3:Q4"/>
    <mergeCell ref="B93:B97"/>
    <mergeCell ref="F3:F5"/>
    <mergeCell ref="G3:G5"/>
    <mergeCell ref="H93:H98"/>
    <mergeCell ref="F2:L2"/>
    <mergeCell ref="I3:L3"/>
    <mergeCell ref="J93:L93"/>
    <mergeCell ref="J94:L94"/>
    <mergeCell ref="J95:L95"/>
    <mergeCell ref="J96:L96"/>
    <mergeCell ref="J97:L97"/>
    <mergeCell ref="J98:L98"/>
    <mergeCell ref="D3:D5"/>
    <mergeCell ref="E3:E5"/>
    <mergeCell ref="C65:C66"/>
    <mergeCell ref="C71:C72"/>
    <mergeCell ref="C78:C7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68"/>
  <sheetViews>
    <sheetView workbookViewId="0"/>
  </sheetViews>
  <sheetFormatPr defaultColWidth="14.42578125" defaultRowHeight="15.75" customHeight="1"/>
  <cols>
    <col min="1" max="1" width="12.7109375" customWidth="1"/>
    <col min="2" max="2" width="47.28515625" customWidth="1"/>
    <col min="3" max="3" width="6.42578125" customWidth="1"/>
    <col min="4" max="4" width="5.140625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5" width="5.140625" customWidth="1"/>
    <col min="16" max="16" width="5" customWidth="1"/>
    <col min="17" max="17" width="7.42578125" customWidth="1"/>
    <col min="18" max="18" width="8.5703125" customWidth="1"/>
    <col min="19" max="19" width="8.28515625" customWidth="1"/>
    <col min="20" max="20" width="7" customWidth="1"/>
    <col min="21" max="21" width="7.85546875" customWidth="1"/>
    <col min="22" max="22" width="7.42578125" customWidth="1"/>
    <col min="23" max="23" width="18.42578125" customWidth="1"/>
  </cols>
  <sheetData>
    <row r="1" spans="1:23" ht="12.75">
      <c r="A1" s="672" t="s">
        <v>377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5"/>
    </row>
    <row r="2" spans="1:23" ht="40.5" customHeight="1">
      <c r="A2" s="673" t="s">
        <v>0</v>
      </c>
      <c r="B2" s="674" t="s">
        <v>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7"/>
      <c r="L2" s="657"/>
      <c r="M2" s="657"/>
      <c r="N2" s="657"/>
      <c r="O2" s="657"/>
      <c r="P2" s="655"/>
      <c r="Q2" s="716" t="s">
        <v>61</v>
      </c>
      <c r="R2" s="695"/>
      <c r="S2" s="695"/>
      <c r="T2" s="695"/>
      <c r="U2" s="695"/>
      <c r="V2" s="678"/>
    </row>
    <row r="3" spans="1:23" ht="12.75">
      <c r="A3" s="653"/>
      <c r="B3" s="653"/>
      <c r="C3" s="670" t="s">
        <v>62</v>
      </c>
      <c r="D3" s="669" t="s">
        <v>63</v>
      </c>
      <c r="E3" s="670" t="s">
        <v>64</v>
      </c>
      <c r="F3" s="669" t="s">
        <v>357</v>
      </c>
      <c r="G3" s="670" t="s">
        <v>65</v>
      </c>
      <c r="H3" s="691" t="s">
        <v>253</v>
      </c>
      <c r="I3" s="657"/>
      <c r="J3" s="657"/>
      <c r="K3" s="657"/>
      <c r="L3" s="657"/>
      <c r="M3" s="657"/>
      <c r="N3" s="657"/>
      <c r="O3" s="657"/>
      <c r="P3" s="655"/>
      <c r="Q3" s="686"/>
      <c r="R3" s="686"/>
      <c r="S3" s="686"/>
      <c r="T3" s="686"/>
      <c r="U3" s="686"/>
      <c r="V3" s="661"/>
    </row>
    <row r="4" spans="1:23" ht="12.75">
      <c r="A4" s="653"/>
      <c r="B4" s="653"/>
      <c r="C4" s="653"/>
      <c r="D4" s="653"/>
      <c r="E4" s="653"/>
      <c r="F4" s="653"/>
      <c r="G4" s="653"/>
      <c r="H4" s="670" t="s">
        <v>160</v>
      </c>
      <c r="I4" s="699" t="s">
        <v>254</v>
      </c>
      <c r="J4" s="657"/>
      <c r="K4" s="657"/>
      <c r="L4" s="657"/>
      <c r="M4" s="657"/>
      <c r="N4" s="657"/>
      <c r="O4" s="657"/>
      <c r="P4" s="655"/>
      <c r="Q4" s="680" t="s">
        <v>7</v>
      </c>
      <c r="R4" s="681"/>
      <c r="S4" s="680" t="s">
        <v>45</v>
      </c>
      <c r="T4" s="681"/>
      <c r="U4" s="680" t="s">
        <v>67</v>
      </c>
      <c r="V4" s="681"/>
    </row>
    <row r="5" spans="1:23" ht="12.75">
      <c r="A5" s="653"/>
      <c r="B5" s="653"/>
      <c r="C5" s="653"/>
      <c r="D5" s="653"/>
      <c r="E5" s="653"/>
      <c r="F5" s="653"/>
      <c r="G5" s="653"/>
      <c r="H5" s="653"/>
      <c r="I5" s="669" t="s">
        <v>255</v>
      </c>
      <c r="J5" s="667" t="s">
        <v>256</v>
      </c>
      <c r="K5" s="655"/>
      <c r="L5" s="667" t="s">
        <v>257</v>
      </c>
      <c r="M5" s="655"/>
      <c r="N5" s="670" t="s">
        <v>258</v>
      </c>
      <c r="O5" s="675" t="s">
        <v>259</v>
      </c>
      <c r="P5" s="655"/>
      <c r="Q5" s="682"/>
      <c r="R5" s="683"/>
      <c r="S5" s="682"/>
      <c r="T5" s="683"/>
      <c r="U5" s="682"/>
      <c r="V5" s="683"/>
    </row>
    <row r="6" spans="1:23" ht="101.25">
      <c r="A6" s="654"/>
      <c r="B6" s="654"/>
      <c r="C6" s="654"/>
      <c r="D6" s="654"/>
      <c r="E6" s="654"/>
      <c r="F6" s="654"/>
      <c r="G6" s="654"/>
      <c r="H6" s="654"/>
      <c r="I6" s="654"/>
      <c r="J6" s="36" t="s">
        <v>260</v>
      </c>
      <c r="K6" s="36" t="s">
        <v>261</v>
      </c>
      <c r="L6" s="35" t="s">
        <v>263</v>
      </c>
      <c r="M6" s="261" t="s">
        <v>264</v>
      </c>
      <c r="N6" s="654"/>
      <c r="O6" s="35" t="s">
        <v>258</v>
      </c>
      <c r="P6" s="112" t="s">
        <v>62</v>
      </c>
      <c r="Q6" s="639" t="s">
        <v>18</v>
      </c>
      <c r="R6" s="640" t="s">
        <v>72</v>
      </c>
      <c r="S6" s="639" t="s">
        <v>73</v>
      </c>
      <c r="T6" s="640" t="s">
        <v>74</v>
      </c>
      <c r="U6" s="639" t="s">
        <v>75</v>
      </c>
      <c r="V6" s="640" t="s">
        <v>76</v>
      </c>
    </row>
    <row r="7" spans="1:23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4">
        <v>16</v>
      </c>
      <c r="Q7" s="117">
        <v>17</v>
      </c>
      <c r="R7" s="118">
        <v>18</v>
      </c>
      <c r="S7" s="117">
        <v>19</v>
      </c>
      <c r="T7" s="118">
        <v>20</v>
      </c>
      <c r="U7" s="117">
        <v>21</v>
      </c>
      <c r="V7" s="118">
        <v>22</v>
      </c>
    </row>
    <row r="8" spans="1:23" ht="12.75">
      <c r="A8" s="38" t="s">
        <v>46</v>
      </c>
      <c r="B8" s="39" t="s">
        <v>79</v>
      </c>
      <c r="C8" s="38">
        <v>3</v>
      </c>
      <c r="D8" s="38">
        <v>10</v>
      </c>
      <c r="E8" s="38">
        <f t="shared" ref="E8:F8" si="0">SUM(E9)</f>
        <v>8</v>
      </c>
      <c r="F8" s="40">
        <f t="shared" si="0"/>
        <v>2152</v>
      </c>
      <c r="G8" s="41"/>
      <c r="H8" s="40">
        <f t="shared" ref="H8:K8" si="1">SUM(H9)</f>
        <v>2152</v>
      </c>
      <c r="I8" s="40">
        <f t="shared" si="1"/>
        <v>2052</v>
      </c>
      <c r="J8" s="40">
        <f t="shared" si="1"/>
        <v>1275</v>
      </c>
      <c r="K8" s="40">
        <f t="shared" si="1"/>
        <v>777</v>
      </c>
      <c r="L8" s="41"/>
      <c r="M8" s="41"/>
      <c r="N8" s="40">
        <f t="shared" ref="N8:V8" si="2">SUM(N9)</f>
        <v>64</v>
      </c>
      <c r="O8" s="40">
        <f t="shared" si="2"/>
        <v>18</v>
      </c>
      <c r="P8" s="137">
        <f t="shared" si="2"/>
        <v>18</v>
      </c>
      <c r="Q8" s="138">
        <f t="shared" si="2"/>
        <v>402</v>
      </c>
      <c r="R8" s="139">
        <f t="shared" si="2"/>
        <v>540</v>
      </c>
      <c r="S8" s="138">
        <f t="shared" si="2"/>
        <v>430</v>
      </c>
      <c r="T8" s="139">
        <f t="shared" si="2"/>
        <v>380</v>
      </c>
      <c r="U8" s="138">
        <f t="shared" si="2"/>
        <v>272</v>
      </c>
      <c r="V8" s="139">
        <f t="shared" si="2"/>
        <v>164</v>
      </c>
      <c r="W8" s="43"/>
    </row>
    <row r="9" spans="1:23" ht="12.75">
      <c r="A9" s="465" t="s">
        <v>47</v>
      </c>
      <c r="B9" s="466" t="s">
        <v>48</v>
      </c>
      <c r="C9" s="465">
        <v>3</v>
      </c>
      <c r="D9" s="465">
        <v>10</v>
      </c>
      <c r="E9" s="465">
        <f t="shared" ref="E9:F9" si="3">SUM(E10,E19,E27)</f>
        <v>8</v>
      </c>
      <c r="F9" s="467">
        <f t="shared" si="3"/>
        <v>2152</v>
      </c>
      <c r="G9" s="468"/>
      <c r="H9" s="467">
        <f t="shared" ref="H9:K9" si="4">SUM(H10,H19,H27)</f>
        <v>2152</v>
      </c>
      <c r="I9" s="467">
        <f t="shared" si="4"/>
        <v>2052</v>
      </c>
      <c r="J9" s="467">
        <f t="shared" si="4"/>
        <v>1275</v>
      </c>
      <c r="K9" s="467">
        <f t="shared" si="4"/>
        <v>777</v>
      </c>
      <c r="L9" s="468"/>
      <c r="M9" s="468"/>
      <c r="N9" s="467">
        <f>SUM(N10,N19,N27)</f>
        <v>64</v>
      </c>
      <c r="O9" s="467">
        <f t="shared" ref="O9:T9" si="5">SUM(O10,O19)</f>
        <v>18</v>
      </c>
      <c r="P9" s="469">
        <f t="shared" si="5"/>
        <v>18</v>
      </c>
      <c r="Q9" s="471">
        <f t="shared" si="5"/>
        <v>402</v>
      </c>
      <c r="R9" s="641">
        <f t="shared" si="5"/>
        <v>540</v>
      </c>
      <c r="S9" s="471">
        <f t="shared" si="5"/>
        <v>430</v>
      </c>
      <c r="T9" s="641">
        <f t="shared" si="5"/>
        <v>380</v>
      </c>
      <c r="U9" s="471">
        <f t="shared" ref="U9:V9" si="6">SUM(U19,U27)</f>
        <v>272</v>
      </c>
      <c r="V9" s="641">
        <f t="shared" si="6"/>
        <v>164</v>
      </c>
      <c r="W9" s="19"/>
    </row>
    <row r="10" spans="1:23" ht="12.75">
      <c r="A10" s="49"/>
      <c r="B10" s="50" t="s">
        <v>80</v>
      </c>
      <c r="C10" s="51">
        <v>2</v>
      </c>
      <c r="D10" s="51">
        <v>5</v>
      </c>
      <c r="E10" s="51">
        <v>4</v>
      </c>
      <c r="F10" s="52">
        <f>SUM(F11:F18)</f>
        <v>1253</v>
      </c>
      <c r="G10" s="49"/>
      <c r="H10" s="52">
        <f t="shared" ref="H10:K10" si="7">SUM(H11:H18)</f>
        <v>1253</v>
      </c>
      <c r="I10" s="52">
        <f t="shared" si="7"/>
        <v>1191</v>
      </c>
      <c r="J10" s="52">
        <f t="shared" si="7"/>
        <v>747</v>
      </c>
      <c r="K10" s="52">
        <f t="shared" si="7"/>
        <v>444</v>
      </c>
      <c r="L10" s="49"/>
      <c r="M10" s="49"/>
      <c r="N10" s="52">
        <f t="shared" ref="N10:V10" si="8">SUM(N11:N18)</f>
        <v>38</v>
      </c>
      <c r="O10" s="52">
        <f t="shared" si="8"/>
        <v>12</v>
      </c>
      <c r="P10" s="220">
        <f t="shared" si="8"/>
        <v>12</v>
      </c>
      <c r="Q10" s="209">
        <f t="shared" si="8"/>
        <v>274</v>
      </c>
      <c r="R10" s="210">
        <f t="shared" si="8"/>
        <v>408</v>
      </c>
      <c r="S10" s="209">
        <f t="shared" si="8"/>
        <v>321</v>
      </c>
      <c r="T10" s="210">
        <f t="shared" si="8"/>
        <v>250</v>
      </c>
      <c r="U10" s="209">
        <f t="shared" si="8"/>
        <v>0</v>
      </c>
      <c r="V10" s="210">
        <f t="shared" si="8"/>
        <v>0</v>
      </c>
    </row>
    <row r="11" spans="1:23" ht="12.75">
      <c r="A11" s="54" t="s">
        <v>49</v>
      </c>
      <c r="B11" s="55" t="s">
        <v>81</v>
      </c>
      <c r="C11" s="54" t="s">
        <v>28</v>
      </c>
      <c r="D11" s="56"/>
      <c r="E11" s="56"/>
      <c r="F11" s="61">
        <v>130</v>
      </c>
      <c r="G11" s="71"/>
      <c r="H11" s="70">
        <v>130</v>
      </c>
      <c r="I11" s="61">
        <v>114</v>
      </c>
      <c r="J11" s="61">
        <v>78</v>
      </c>
      <c r="K11" s="61">
        <v>36</v>
      </c>
      <c r="L11" s="71"/>
      <c r="M11" s="71"/>
      <c r="N11" s="61">
        <v>4</v>
      </c>
      <c r="O11" s="61">
        <v>6</v>
      </c>
      <c r="P11" s="490">
        <v>6</v>
      </c>
      <c r="Q11" s="195">
        <v>26</v>
      </c>
      <c r="R11" s="192">
        <v>104</v>
      </c>
      <c r="S11" s="184"/>
      <c r="T11" s="142"/>
      <c r="U11" s="184"/>
      <c r="V11" s="142"/>
    </row>
    <row r="12" spans="1:23" ht="12.75">
      <c r="A12" s="54" t="s">
        <v>51</v>
      </c>
      <c r="B12" s="55" t="s">
        <v>82</v>
      </c>
      <c r="C12" s="56"/>
      <c r="D12" s="54" t="s">
        <v>11</v>
      </c>
      <c r="E12" s="56"/>
      <c r="F12" s="61">
        <v>175</v>
      </c>
      <c r="G12" s="71"/>
      <c r="H12" s="70">
        <v>175</v>
      </c>
      <c r="I12" s="61">
        <v>171</v>
      </c>
      <c r="J12" s="61">
        <v>171</v>
      </c>
      <c r="K12" s="64">
        <v>0</v>
      </c>
      <c r="L12" s="71"/>
      <c r="M12" s="71"/>
      <c r="N12" s="61">
        <v>4</v>
      </c>
      <c r="O12" s="71"/>
      <c r="P12" s="145"/>
      <c r="Q12" s="195">
        <v>26</v>
      </c>
      <c r="R12" s="194">
        <v>40</v>
      </c>
      <c r="S12" s="195">
        <v>73</v>
      </c>
      <c r="T12" s="133">
        <v>36</v>
      </c>
      <c r="U12" s="184"/>
      <c r="V12" s="142"/>
    </row>
    <row r="13" spans="1:23" ht="12.75">
      <c r="A13" s="54" t="s">
        <v>83</v>
      </c>
      <c r="B13" s="55" t="s">
        <v>84</v>
      </c>
      <c r="C13" s="56"/>
      <c r="D13" s="54" t="s">
        <v>11</v>
      </c>
      <c r="E13" s="56"/>
      <c r="F13" s="61">
        <v>175</v>
      </c>
      <c r="G13" s="71"/>
      <c r="H13" s="70">
        <v>175</v>
      </c>
      <c r="I13" s="61">
        <v>171</v>
      </c>
      <c r="J13" s="61">
        <v>141</v>
      </c>
      <c r="K13" s="61">
        <v>30</v>
      </c>
      <c r="L13" s="71"/>
      <c r="M13" s="71"/>
      <c r="N13" s="61">
        <v>4</v>
      </c>
      <c r="O13" s="71"/>
      <c r="P13" s="145"/>
      <c r="Q13" s="195">
        <v>28</v>
      </c>
      <c r="R13" s="194">
        <v>34</v>
      </c>
      <c r="S13" s="195">
        <v>62</v>
      </c>
      <c r="T13" s="133">
        <v>51</v>
      </c>
      <c r="U13" s="184"/>
      <c r="V13" s="142"/>
    </row>
    <row r="14" spans="1:23" ht="12.75">
      <c r="A14" s="54" t="s">
        <v>85</v>
      </c>
      <c r="B14" s="55" t="s">
        <v>86</v>
      </c>
      <c r="C14" s="54" t="s">
        <v>28</v>
      </c>
      <c r="D14" s="54"/>
      <c r="E14" s="56"/>
      <c r="F14" s="61">
        <v>317</v>
      </c>
      <c r="G14" s="71"/>
      <c r="H14" s="70">
        <v>317</v>
      </c>
      <c r="I14" s="61">
        <v>285</v>
      </c>
      <c r="J14" s="61">
        <v>162</v>
      </c>
      <c r="K14" s="61">
        <v>123</v>
      </c>
      <c r="L14" s="71"/>
      <c r="M14" s="71"/>
      <c r="N14" s="61">
        <v>20</v>
      </c>
      <c r="O14" s="61">
        <v>6</v>
      </c>
      <c r="P14" s="490">
        <v>6</v>
      </c>
      <c r="Q14" s="195">
        <v>56</v>
      </c>
      <c r="R14" s="194">
        <v>99</v>
      </c>
      <c r="S14" s="195">
        <v>85</v>
      </c>
      <c r="T14" s="192">
        <v>77</v>
      </c>
      <c r="U14" s="184"/>
      <c r="V14" s="142"/>
    </row>
    <row r="15" spans="1:23" ht="12.75">
      <c r="A15" s="78" t="s">
        <v>87</v>
      </c>
      <c r="B15" s="227" t="s">
        <v>88</v>
      </c>
      <c r="C15" s="80"/>
      <c r="D15" s="78" t="s">
        <v>11</v>
      </c>
      <c r="E15" s="80"/>
      <c r="F15" s="83">
        <v>175</v>
      </c>
      <c r="G15" s="84"/>
      <c r="H15" s="88">
        <v>175</v>
      </c>
      <c r="I15" s="83">
        <v>171</v>
      </c>
      <c r="J15" s="642">
        <v>90</v>
      </c>
      <c r="K15" s="642">
        <v>81</v>
      </c>
      <c r="L15" s="84"/>
      <c r="M15" s="84"/>
      <c r="N15" s="83">
        <v>4</v>
      </c>
      <c r="O15" s="84"/>
      <c r="P15" s="166"/>
      <c r="Q15" s="196">
        <v>28</v>
      </c>
      <c r="R15" s="197">
        <v>49</v>
      </c>
      <c r="S15" s="196">
        <v>60</v>
      </c>
      <c r="T15" s="165">
        <v>38</v>
      </c>
      <c r="U15" s="186"/>
      <c r="V15" s="176"/>
      <c r="W15" s="8"/>
    </row>
    <row r="16" spans="1:23" ht="12.75">
      <c r="A16" s="54" t="s">
        <v>89</v>
      </c>
      <c r="B16" s="55" t="s">
        <v>50</v>
      </c>
      <c r="C16" s="56"/>
      <c r="D16" s="54" t="s">
        <v>11</v>
      </c>
      <c r="E16" s="54" t="s">
        <v>195</v>
      </c>
      <c r="F16" s="61">
        <v>171</v>
      </c>
      <c r="G16" s="71"/>
      <c r="H16" s="70">
        <v>171</v>
      </c>
      <c r="I16" s="61">
        <v>171</v>
      </c>
      <c r="J16" s="64">
        <v>0</v>
      </c>
      <c r="K16" s="61">
        <v>171</v>
      </c>
      <c r="L16" s="71"/>
      <c r="M16" s="71"/>
      <c r="N16" s="71"/>
      <c r="O16" s="71"/>
      <c r="P16" s="145"/>
      <c r="Q16" s="224">
        <v>36</v>
      </c>
      <c r="R16" s="223">
        <v>46</v>
      </c>
      <c r="S16" s="224">
        <v>41</v>
      </c>
      <c r="T16" s="133">
        <v>48</v>
      </c>
      <c r="U16" s="184"/>
      <c r="V16" s="142"/>
    </row>
    <row r="17" spans="1:23" ht="12.75">
      <c r="A17" s="54" t="s">
        <v>90</v>
      </c>
      <c r="B17" s="55" t="s">
        <v>91</v>
      </c>
      <c r="C17" s="56"/>
      <c r="D17" s="54" t="s">
        <v>11</v>
      </c>
      <c r="E17" s="56"/>
      <c r="F17" s="61">
        <v>74</v>
      </c>
      <c r="G17" s="71"/>
      <c r="H17" s="70">
        <v>74</v>
      </c>
      <c r="I17" s="61">
        <v>72</v>
      </c>
      <c r="J17" s="61">
        <v>72</v>
      </c>
      <c r="K17" s="64">
        <v>0</v>
      </c>
      <c r="L17" s="71"/>
      <c r="M17" s="71"/>
      <c r="N17" s="61">
        <v>2</v>
      </c>
      <c r="O17" s="71"/>
      <c r="P17" s="145"/>
      <c r="Q17" s="189">
        <v>74</v>
      </c>
      <c r="R17" s="142"/>
      <c r="S17" s="184"/>
      <c r="T17" s="142"/>
      <c r="U17" s="184"/>
      <c r="V17" s="142"/>
    </row>
    <row r="18" spans="1:23" ht="12.75">
      <c r="A18" s="54" t="s">
        <v>92</v>
      </c>
      <c r="B18" s="55" t="s">
        <v>93</v>
      </c>
      <c r="C18" s="56"/>
      <c r="D18" s="54"/>
      <c r="E18" s="54" t="s">
        <v>17</v>
      </c>
      <c r="F18" s="61">
        <v>36</v>
      </c>
      <c r="G18" s="71"/>
      <c r="H18" s="70">
        <v>36</v>
      </c>
      <c r="I18" s="61">
        <v>36</v>
      </c>
      <c r="J18" s="61">
        <v>33</v>
      </c>
      <c r="K18" s="61">
        <v>3</v>
      </c>
      <c r="L18" s="71"/>
      <c r="M18" s="71"/>
      <c r="N18" s="61"/>
      <c r="O18" s="71"/>
      <c r="P18" s="145"/>
      <c r="Q18" s="184"/>
      <c r="R18" s="223">
        <v>36</v>
      </c>
      <c r="S18" s="184"/>
      <c r="T18" s="142"/>
      <c r="U18" s="184"/>
      <c r="V18" s="142"/>
    </row>
    <row r="19" spans="1:23" ht="12.75">
      <c r="A19" s="62"/>
      <c r="B19" s="50" t="s">
        <v>94</v>
      </c>
      <c r="C19" s="51">
        <v>1</v>
      </c>
      <c r="D19" s="51">
        <v>5</v>
      </c>
      <c r="E19" s="51">
        <v>1</v>
      </c>
      <c r="F19" s="52">
        <f>SUM(F20:F26)</f>
        <v>789</v>
      </c>
      <c r="G19" s="62"/>
      <c r="H19" s="52">
        <f t="shared" ref="H19:K19" si="9">SUM(H20:H26)</f>
        <v>789</v>
      </c>
      <c r="I19" s="52">
        <f t="shared" si="9"/>
        <v>753</v>
      </c>
      <c r="J19" s="52">
        <f t="shared" si="9"/>
        <v>486</v>
      </c>
      <c r="K19" s="52">
        <f t="shared" si="9"/>
        <v>267</v>
      </c>
      <c r="L19" s="62"/>
      <c r="M19" s="62"/>
      <c r="N19" s="52">
        <f t="shared" ref="N19:V19" si="10">SUM(N20:N26)</f>
        <v>24</v>
      </c>
      <c r="O19" s="52">
        <f t="shared" si="10"/>
        <v>6</v>
      </c>
      <c r="P19" s="220">
        <f t="shared" si="10"/>
        <v>6</v>
      </c>
      <c r="Q19" s="209">
        <f t="shared" si="10"/>
        <v>128</v>
      </c>
      <c r="R19" s="210">
        <f t="shared" si="10"/>
        <v>132</v>
      </c>
      <c r="S19" s="209">
        <f t="shared" si="10"/>
        <v>109</v>
      </c>
      <c r="T19" s="210">
        <f t="shared" si="10"/>
        <v>130</v>
      </c>
      <c r="U19" s="209">
        <f t="shared" si="10"/>
        <v>259</v>
      </c>
      <c r="V19" s="210">
        <f t="shared" si="10"/>
        <v>67</v>
      </c>
    </row>
    <row r="20" spans="1:23" ht="12.75">
      <c r="A20" s="54" t="s">
        <v>95</v>
      </c>
      <c r="B20" s="55" t="s">
        <v>96</v>
      </c>
      <c r="C20" s="56"/>
      <c r="D20" s="54" t="s">
        <v>11</v>
      </c>
      <c r="E20" s="56"/>
      <c r="F20" s="61">
        <v>112</v>
      </c>
      <c r="G20" s="71"/>
      <c r="H20" s="70">
        <v>112</v>
      </c>
      <c r="I20" s="61">
        <v>108</v>
      </c>
      <c r="J20" s="61">
        <v>45</v>
      </c>
      <c r="K20" s="61">
        <v>63</v>
      </c>
      <c r="L20" s="71"/>
      <c r="M20" s="71"/>
      <c r="N20" s="61">
        <v>4</v>
      </c>
      <c r="O20" s="71"/>
      <c r="P20" s="145"/>
      <c r="Q20" s="195">
        <v>28</v>
      </c>
      <c r="R20" s="194">
        <v>34</v>
      </c>
      <c r="S20" s="195">
        <v>28</v>
      </c>
      <c r="T20" s="133">
        <v>22</v>
      </c>
      <c r="U20" s="184"/>
      <c r="V20" s="142"/>
    </row>
    <row r="21" spans="1:23" ht="12.75">
      <c r="A21" s="54" t="s">
        <v>97</v>
      </c>
      <c r="B21" s="55" t="s">
        <v>98</v>
      </c>
      <c r="C21" s="54" t="s">
        <v>28</v>
      </c>
      <c r="D21" s="54"/>
      <c r="E21" s="56"/>
      <c r="F21" s="61">
        <v>196</v>
      </c>
      <c r="G21" s="71"/>
      <c r="H21" s="70">
        <v>196</v>
      </c>
      <c r="I21" s="61">
        <v>180</v>
      </c>
      <c r="J21" s="61">
        <v>83</v>
      </c>
      <c r="K21" s="61">
        <v>97</v>
      </c>
      <c r="L21" s="71"/>
      <c r="M21" s="71"/>
      <c r="N21" s="61">
        <v>4</v>
      </c>
      <c r="O21" s="61">
        <v>6</v>
      </c>
      <c r="P21" s="490">
        <v>6</v>
      </c>
      <c r="Q21" s="195">
        <v>42</v>
      </c>
      <c r="R21" s="194">
        <v>44</v>
      </c>
      <c r="S21" s="195">
        <v>40</v>
      </c>
      <c r="T21" s="131">
        <v>70</v>
      </c>
      <c r="U21" s="228">
        <v>36</v>
      </c>
      <c r="V21" s="142"/>
    </row>
    <row r="22" spans="1:23" ht="12.75">
      <c r="A22" s="54" t="s">
        <v>99</v>
      </c>
      <c r="B22" s="55" t="s">
        <v>100</v>
      </c>
      <c r="C22" s="56"/>
      <c r="D22" s="54" t="s">
        <v>11</v>
      </c>
      <c r="E22" s="56"/>
      <c r="F22" s="61">
        <v>118</v>
      </c>
      <c r="G22" s="71"/>
      <c r="H22" s="70">
        <v>118</v>
      </c>
      <c r="I22" s="61">
        <v>114</v>
      </c>
      <c r="J22" s="64">
        <v>66</v>
      </c>
      <c r="K22" s="64">
        <v>48</v>
      </c>
      <c r="L22" s="71"/>
      <c r="M22" s="71"/>
      <c r="N22" s="61">
        <v>4</v>
      </c>
      <c r="O22" s="71"/>
      <c r="P22" s="145"/>
      <c r="Q22" s="195"/>
      <c r="R22" s="194"/>
      <c r="S22" s="195">
        <v>41</v>
      </c>
      <c r="T22" s="194">
        <v>38</v>
      </c>
      <c r="U22" s="189">
        <v>39</v>
      </c>
      <c r="V22" s="142"/>
    </row>
    <row r="23" spans="1:23" ht="12.75">
      <c r="A23" s="54" t="s">
        <v>101</v>
      </c>
      <c r="B23" s="55" t="s">
        <v>102</v>
      </c>
      <c r="C23" s="54"/>
      <c r="D23" s="54" t="s">
        <v>11</v>
      </c>
      <c r="E23" s="56"/>
      <c r="F23" s="61">
        <v>76</v>
      </c>
      <c r="G23" s="71"/>
      <c r="H23" s="70">
        <v>76</v>
      </c>
      <c r="I23" s="61">
        <v>72</v>
      </c>
      <c r="J23" s="64">
        <v>68</v>
      </c>
      <c r="K23" s="64">
        <v>4</v>
      </c>
      <c r="L23" s="71"/>
      <c r="M23" s="71"/>
      <c r="N23" s="61">
        <v>4</v>
      </c>
      <c r="O23" s="71"/>
      <c r="P23" s="145"/>
      <c r="Q23" s="195">
        <v>22</v>
      </c>
      <c r="R23" s="133">
        <v>54</v>
      </c>
      <c r="S23" s="184"/>
      <c r="T23" s="142"/>
      <c r="U23" s="195"/>
      <c r="V23" s="131"/>
    </row>
    <row r="24" spans="1:23" ht="12.75">
      <c r="A24" s="54" t="s">
        <v>103</v>
      </c>
      <c r="B24" s="55" t="s">
        <v>194</v>
      </c>
      <c r="C24" s="56"/>
      <c r="D24" s="54" t="s">
        <v>11</v>
      </c>
      <c r="E24" s="56"/>
      <c r="F24" s="61">
        <v>175</v>
      </c>
      <c r="G24" s="71"/>
      <c r="H24" s="70">
        <v>175</v>
      </c>
      <c r="I24" s="61">
        <v>171</v>
      </c>
      <c r="J24" s="64">
        <v>125</v>
      </c>
      <c r="K24" s="64">
        <v>46</v>
      </c>
      <c r="L24" s="71"/>
      <c r="M24" s="71"/>
      <c r="N24" s="61">
        <v>4</v>
      </c>
      <c r="O24" s="71"/>
      <c r="P24" s="145"/>
      <c r="Q24" s="184"/>
      <c r="R24" s="142"/>
      <c r="S24" s="184"/>
      <c r="T24" s="194"/>
      <c r="U24" s="195">
        <v>108</v>
      </c>
      <c r="V24" s="133">
        <v>67</v>
      </c>
    </row>
    <row r="25" spans="1:23" ht="12.75">
      <c r="A25" s="54" t="s">
        <v>105</v>
      </c>
      <c r="B25" s="55" t="s">
        <v>109</v>
      </c>
      <c r="C25" s="56"/>
      <c r="D25" s="54" t="s">
        <v>11</v>
      </c>
      <c r="E25" s="56"/>
      <c r="F25" s="61">
        <v>76</v>
      </c>
      <c r="G25" s="71"/>
      <c r="H25" s="70">
        <v>76</v>
      </c>
      <c r="I25" s="61">
        <v>72</v>
      </c>
      <c r="J25" s="61">
        <v>63</v>
      </c>
      <c r="K25" s="61">
        <v>9</v>
      </c>
      <c r="L25" s="71"/>
      <c r="M25" s="71"/>
      <c r="N25" s="61">
        <v>4</v>
      </c>
      <c r="O25" s="71"/>
      <c r="P25" s="145"/>
      <c r="Q25" s="184"/>
      <c r="R25" s="142"/>
      <c r="S25" s="184"/>
      <c r="T25" s="142"/>
      <c r="U25" s="189">
        <v>76</v>
      </c>
      <c r="V25" s="142"/>
    </row>
    <row r="26" spans="1:23" ht="12.75">
      <c r="A26" s="54" t="s">
        <v>108</v>
      </c>
      <c r="B26" s="55" t="s">
        <v>106</v>
      </c>
      <c r="C26" s="56"/>
      <c r="D26" s="54"/>
      <c r="E26" s="54" t="s">
        <v>17</v>
      </c>
      <c r="F26" s="61">
        <v>36</v>
      </c>
      <c r="G26" s="71"/>
      <c r="H26" s="70">
        <v>36</v>
      </c>
      <c r="I26" s="61">
        <v>36</v>
      </c>
      <c r="J26" s="61">
        <v>36</v>
      </c>
      <c r="K26" s="64">
        <v>0</v>
      </c>
      <c r="L26" s="71"/>
      <c r="M26" s="71"/>
      <c r="N26" s="71"/>
      <c r="O26" s="71"/>
      <c r="P26" s="145"/>
      <c r="Q26" s="224">
        <v>36</v>
      </c>
      <c r="R26" s="142"/>
      <c r="S26" s="184"/>
      <c r="T26" s="142"/>
      <c r="U26" s="184"/>
      <c r="V26" s="142"/>
    </row>
    <row r="27" spans="1:23" ht="17.25" customHeight="1">
      <c r="A27" s="512"/>
      <c r="B27" s="513" t="s">
        <v>107</v>
      </c>
      <c r="C27" s="512"/>
      <c r="D27" s="512"/>
      <c r="E27" s="512">
        <v>3</v>
      </c>
      <c r="F27" s="514">
        <f>SUM(F28:F30)</f>
        <v>110</v>
      </c>
      <c r="G27" s="514"/>
      <c r="H27" s="514">
        <f t="shared" ref="H27:K27" si="11">SUM(H28:H30)</f>
        <v>110</v>
      </c>
      <c r="I27" s="514">
        <f t="shared" si="11"/>
        <v>108</v>
      </c>
      <c r="J27" s="514">
        <f t="shared" si="11"/>
        <v>42</v>
      </c>
      <c r="K27" s="514">
        <f t="shared" si="11"/>
        <v>66</v>
      </c>
      <c r="L27" s="514"/>
      <c r="M27" s="514"/>
      <c r="N27" s="514">
        <f>SUM(N28:N29)</f>
        <v>2</v>
      </c>
      <c r="O27" s="514"/>
      <c r="P27" s="515"/>
      <c r="Q27" s="643"/>
      <c r="R27" s="644"/>
      <c r="S27" s="643"/>
      <c r="T27" s="644"/>
      <c r="U27" s="643">
        <f t="shared" ref="U27:V27" si="12">SUM(U28:U30)</f>
        <v>13</v>
      </c>
      <c r="V27" s="644">
        <f t="shared" si="12"/>
        <v>97</v>
      </c>
      <c r="W27" s="19"/>
    </row>
    <row r="28" spans="1:23" ht="12.75">
      <c r="A28" s="61" t="s">
        <v>177</v>
      </c>
      <c r="B28" s="77" t="s">
        <v>360</v>
      </c>
      <c r="C28" s="61"/>
      <c r="D28" s="61"/>
      <c r="E28" s="61" t="s">
        <v>17</v>
      </c>
      <c r="F28" s="61">
        <v>38</v>
      </c>
      <c r="G28" s="71"/>
      <c r="H28" s="70">
        <v>38</v>
      </c>
      <c r="I28" s="61">
        <v>36</v>
      </c>
      <c r="J28" s="64">
        <v>2</v>
      </c>
      <c r="K28" s="64">
        <v>34</v>
      </c>
      <c r="L28" s="71"/>
      <c r="M28" s="71"/>
      <c r="N28" s="61">
        <v>2</v>
      </c>
      <c r="O28" s="71"/>
      <c r="P28" s="145"/>
      <c r="Q28" s="645"/>
      <c r="R28" s="235"/>
      <c r="S28" s="645"/>
      <c r="T28" s="235"/>
      <c r="U28" s="132">
        <v>13</v>
      </c>
      <c r="V28" s="223">
        <v>25</v>
      </c>
      <c r="W28" s="19"/>
    </row>
    <row r="29" spans="1:23" ht="12.75">
      <c r="A29" s="83" t="s">
        <v>361</v>
      </c>
      <c r="B29" s="340" t="s">
        <v>378</v>
      </c>
      <c r="C29" s="83"/>
      <c r="D29" s="83"/>
      <c r="E29" s="83" t="s">
        <v>17</v>
      </c>
      <c r="F29" s="83">
        <v>36</v>
      </c>
      <c r="G29" s="84"/>
      <c r="H29" s="88">
        <v>36</v>
      </c>
      <c r="I29" s="83">
        <v>36</v>
      </c>
      <c r="J29" s="642">
        <v>18</v>
      </c>
      <c r="K29" s="642">
        <v>18</v>
      </c>
      <c r="L29" s="84"/>
      <c r="M29" s="84"/>
      <c r="N29" s="84"/>
      <c r="O29" s="84"/>
      <c r="P29" s="166"/>
      <c r="Q29" s="646"/>
      <c r="R29" s="647"/>
      <c r="S29" s="646"/>
      <c r="T29" s="647"/>
      <c r="U29" s="163"/>
      <c r="V29" s="236">
        <v>36</v>
      </c>
      <c r="W29" s="19"/>
    </row>
    <row r="30" spans="1:23" ht="25.5">
      <c r="A30" s="83" t="s">
        <v>379</v>
      </c>
      <c r="B30" s="340" t="s">
        <v>380</v>
      </c>
      <c r="C30" s="83"/>
      <c r="D30" s="83"/>
      <c r="E30" s="83" t="s">
        <v>17</v>
      </c>
      <c r="F30" s="83">
        <v>36</v>
      </c>
      <c r="G30" s="84"/>
      <c r="H30" s="88">
        <v>36</v>
      </c>
      <c r="I30" s="83">
        <v>36</v>
      </c>
      <c r="J30" s="642">
        <v>22</v>
      </c>
      <c r="K30" s="642">
        <v>14</v>
      </c>
      <c r="L30" s="84"/>
      <c r="M30" s="84"/>
      <c r="N30" s="84"/>
      <c r="O30" s="84"/>
      <c r="P30" s="166"/>
      <c r="Q30" s="646"/>
      <c r="R30" s="647"/>
      <c r="S30" s="646"/>
      <c r="T30" s="647"/>
      <c r="U30" s="163"/>
      <c r="V30" s="236">
        <v>36</v>
      </c>
      <c r="W30" s="19"/>
    </row>
    <row r="31" spans="1:23" ht="12.75">
      <c r="A31" s="38" t="s">
        <v>9</v>
      </c>
      <c r="B31" s="39" t="s">
        <v>270</v>
      </c>
      <c r="C31" s="38">
        <v>1</v>
      </c>
      <c r="D31" s="38">
        <v>6</v>
      </c>
      <c r="E31" s="38">
        <v>3</v>
      </c>
      <c r="F31" s="40">
        <f t="shared" ref="F31:K31" si="13">SUM(F32:F41)</f>
        <v>412</v>
      </c>
      <c r="G31" s="40">
        <f t="shared" si="13"/>
        <v>58</v>
      </c>
      <c r="H31" s="40">
        <f t="shared" si="13"/>
        <v>354</v>
      </c>
      <c r="I31" s="40">
        <f t="shared" si="13"/>
        <v>336</v>
      </c>
      <c r="J31" s="40">
        <f t="shared" si="13"/>
        <v>191</v>
      </c>
      <c r="K31" s="40">
        <f t="shared" si="13"/>
        <v>145</v>
      </c>
      <c r="L31" s="40"/>
      <c r="M31" s="40"/>
      <c r="N31" s="40">
        <f t="shared" ref="N31:V31" si="14">SUM(N32:N41)</f>
        <v>6</v>
      </c>
      <c r="O31" s="40">
        <f t="shared" si="14"/>
        <v>6</v>
      </c>
      <c r="P31" s="137">
        <f t="shared" si="14"/>
        <v>6</v>
      </c>
      <c r="Q31" s="138">
        <f t="shared" si="14"/>
        <v>68</v>
      </c>
      <c r="R31" s="139">
        <f t="shared" si="14"/>
        <v>88</v>
      </c>
      <c r="S31" s="138">
        <f t="shared" si="14"/>
        <v>44</v>
      </c>
      <c r="T31" s="139">
        <f t="shared" si="14"/>
        <v>0</v>
      </c>
      <c r="U31" s="138">
        <f t="shared" si="14"/>
        <v>166</v>
      </c>
      <c r="V31" s="139">
        <f t="shared" si="14"/>
        <v>46</v>
      </c>
    </row>
    <row r="32" spans="1:23" ht="12.75">
      <c r="A32" s="54" t="s">
        <v>10</v>
      </c>
      <c r="B32" s="77" t="s">
        <v>363</v>
      </c>
      <c r="C32" s="61"/>
      <c r="D32" s="61" t="s">
        <v>11</v>
      </c>
      <c r="E32" s="71"/>
      <c r="F32" s="61">
        <v>46</v>
      </c>
      <c r="G32" s="61">
        <v>8</v>
      </c>
      <c r="H32" s="70">
        <v>38</v>
      </c>
      <c r="I32" s="61">
        <v>36</v>
      </c>
      <c r="J32" s="61">
        <v>28</v>
      </c>
      <c r="K32" s="61">
        <v>8</v>
      </c>
      <c r="L32" s="71"/>
      <c r="M32" s="71"/>
      <c r="N32" s="61">
        <v>2</v>
      </c>
      <c r="O32" s="71"/>
      <c r="P32" s="145"/>
      <c r="Q32" s="184"/>
      <c r="R32" s="142"/>
      <c r="S32" s="132"/>
      <c r="T32" s="142"/>
      <c r="U32" s="189">
        <v>46</v>
      </c>
      <c r="V32" s="142"/>
    </row>
    <row r="33" spans="1:23" ht="12.75">
      <c r="A33" s="54" t="s">
        <v>12</v>
      </c>
      <c r="B33" s="77" t="s">
        <v>53</v>
      </c>
      <c r="C33" s="61"/>
      <c r="D33" s="61" t="s">
        <v>11</v>
      </c>
      <c r="E33" s="71"/>
      <c r="F33" s="61">
        <v>46</v>
      </c>
      <c r="G33" s="61">
        <v>8</v>
      </c>
      <c r="H33" s="70">
        <v>38</v>
      </c>
      <c r="I33" s="61">
        <v>36</v>
      </c>
      <c r="J33" s="61">
        <v>30</v>
      </c>
      <c r="K33" s="61">
        <v>6</v>
      </c>
      <c r="L33" s="71"/>
      <c r="M33" s="71"/>
      <c r="N33" s="61">
        <v>2</v>
      </c>
      <c r="O33" s="61"/>
      <c r="P33" s="490"/>
      <c r="Q33" s="195">
        <v>22</v>
      </c>
      <c r="R33" s="133">
        <v>24</v>
      </c>
      <c r="S33" s="184"/>
      <c r="T33" s="142"/>
      <c r="U33" s="184"/>
      <c r="V33" s="142"/>
    </row>
    <row r="34" spans="1:23" ht="12.75">
      <c r="A34" s="54" t="s">
        <v>13</v>
      </c>
      <c r="B34" s="77" t="s">
        <v>364</v>
      </c>
      <c r="C34" s="61"/>
      <c r="D34" s="61" t="s">
        <v>11</v>
      </c>
      <c r="E34" s="71"/>
      <c r="F34" s="61">
        <v>42</v>
      </c>
      <c r="G34" s="61">
        <v>8</v>
      </c>
      <c r="H34" s="70">
        <v>34</v>
      </c>
      <c r="I34" s="61">
        <v>32</v>
      </c>
      <c r="J34" s="64">
        <v>0</v>
      </c>
      <c r="K34" s="61">
        <v>32</v>
      </c>
      <c r="L34" s="71"/>
      <c r="M34" s="71"/>
      <c r="N34" s="61">
        <v>2</v>
      </c>
      <c r="O34" s="71"/>
      <c r="P34" s="145"/>
      <c r="Q34" s="184"/>
      <c r="R34" s="142"/>
      <c r="S34" s="184"/>
      <c r="T34" s="142"/>
      <c r="U34" s="195">
        <v>20</v>
      </c>
      <c r="V34" s="133">
        <v>22</v>
      </c>
    </row>
    <row r="35" spans="1:23" ht="12.75">
      <c r="A35" s="54" t="s">
        <v>14</v>
      </c>
      <c r="B35" s="77" t="s">
        <v>16</v>
      </c>
      <c r="C35" s="71"/>
      <c r="D35" s="61" t="s">
        <v>11</v>
      </c>
      <c r="E35" s="71"/>
      <c r="F35" s="61">
        <v>44</v>
      </c>
      <c r="G35" s="61">
        <v>8</v>
      </c>
      <c r="H35" s="70">
        <v>36</v>
      </c>
      <c r="I35" s="61">
        <v>36</v>
      </c>
      <c r="J35" s="64">
        <v>13</v>
      </c>
      <c r="K35" s="64">
        <v>23</v>
      </c>
      <c r="L35" s="71"/>
      <c r="M35" s="71"/>
      <c r="N35" s="61"/>
      <c r="O35" s="71"/>
      <c r="P35" s="145"/>
      <c r="Q35" s="184"/>
      <c r="R35" s="142"/>
      <c r="S35" s="189">
        <v>44</v>
      </c>
      <c r="T35" s="142"/>
      <c r="U35" s="184"/>
      <c r="V35" s="142"/>
    </row>
    <row r="36" spans="1:23" ht="12.75">
      <c r="A36" s="54" t="s">
        <v>15</v>
      </c>
      <c r="B36" s="77" t="s">
        <v>50</v>
      </c>
      <c r="C36" s="71"/>
      <c r="D36" s="61"/>
      <c r="E36" s="61" t="s">
        <v>21</v>
      </c>
      <c r="F36" s="61">
        <v>40</v>
      </c>
      <c r="G36" s="61"/>
      <c r="H36" s="70">
        <v>40</v>
      </c>
      <c r="I36" s="61">
        <v>40</v>
      </c>
      <c r="J36" s="64">
        <v>0</v>
      </c>
      <c r="K36" s="61">
        <v>40</v>
      </c>
      <c r="L36" s="71"/>
      <c r="M36" s="71"/>
      <c r="N36" s="61"/>
      <c r="O36" s="71"/>
      <c r="P36" s="145"/>
      <c r="Q36" s="184"/>
      <c r="R36" s="142"/>
      <c r="S36" s="184"/>
      <c r="T36" s="142"/>
      <c r="U36" s="224">
        <v>16</v>
      </c>
      <c r="V36" s="223">
        <v>24</v>
      </c>
    </row>
    <row r="37" spans="1:23" ht="12.75">
      <c r="A37" s="54"/>
      <c r="B37" s="552" t="s">
        <v>128</v>
      </c>
      <c r="C37" s="71"/>
      <c r="D37" s="61"/>
      <c r="E37" s="71"/>
      <c r="F37" s="61"/>
      <c r="G37" s="61"/>
      <c r="H37" s="70"/>
      <c r="I37" s="61"/>
      <c r="J37" s="61"/>
      <c r="K37" s="61"/>
      <c r="L37" s="71"/>
      <c r="M37" s="71"/>
      <c r="N37" s="61"/>
      <c r="O37" s="71"/>
      <c r="P37" s="145"/>
      <c r="Q37" s="184"/>
      <c r="R37" s="142"/>
      <c r="S37" s="184"/>
      <c r="T37" s="142"/>
      <c r="U37" s="184"/>
      <c r="V37" s="142"/>
    </row>
    <row r="38" spans="1:23" ht="12.75">
      <c r="A38" s="54" t="s">
        <v>19</v>
      </c>
      <c r="B38" s="109" t="s">
        <v>365</v>
      </c>
      <c r="C38" s="61" t="s">
        <v>28</v>
      </c>
      <c r="D38" s="61"/>
      <c r="E38" s="71"/>
      <c r="F38" s="61">
        <v>60</v>
      </c>
      <c r="G38" s="61">
        <v>8</v>
      </c>
      <c r="H38" s="70">
        <v>52</v>
      </c>
      <c r="I38" s="61">
        <v>40</v>
      </c>
      <c r="J38" s="61">
        <v>30</v>
      </c>
      <c r="K38" s="61">
        <v>10</v>
      </c>
      <c r="L38" s="71"/>
      <c r="M38" s="71"/>
      <c r="N38" s="61"/>
      <c r="O38" s="61">
        <v>6</v>
      </c>
      <c r="P38" s="490">
        <v>6</v>
      </c>
      <c r="Q38" s="195">
        <v>24</v>
      </c>
      <c r="R38" s="192">
        <v>36</v>
      </c>
      <c r="S38" s="184"/>
      <c r="T38" s="142"/>
      <c r="U38" s="184"/>
      <c r="V38" s="142"/>
    </row>
    <row r="39" spans="1:23" ht="12.75">
      <c r="A39" s="54" t="s">
        <v>54</v>
      </c>
      <c r="B39" s="77" t="s">
        <v>52</v>
      </c>
      <c r="C39" s="61"/>
      <c r="D39" s="61" t="s">
        <v>11</v>
      </c>
      <c r="E39" s="71"/>
      <c r="F39" s="61">
        <v>42</v>
      </c>
      <c r="G39" s="61">
        <v>8</v>
      </c>
      <c r="H39" s="70">
        <v>34</v>
      </c>
      <c r="I39" s="61">
        <v>34</v>
      </c>
      <c r="J39" s="64">
        <v>20</v>
      </c>
      <c r="K39" s="64">
        <v>14</v>
      </c>
      <c r="L39" s="71"/>
      <c r="M39" s="71"/>
      <c r="N39" s="61"/>
      <c r="O39" s="71"/>
      <c r="P39" s="145"/>
      <c r="Q39" s="184"/>
      <c r="R39" s="142"/>
      <c r="S39" s="184"/>
      <c r="T39" s="142"/>
      <c r="U39" s="189">
        <v>42</v>
      </c>
      <c r="V39" s="131"/>
    </row>
    <row r="40" spans="1:23" ht="12.75">
      <c r="A40" s="54" t="s">
        <v>126</v>
      </c>
      <c r="B40" s="648" t="s">
        <v>366</v>
      </c>
      <c r="C40" s="71"/>
      <c r="D40" s="61"/>
      <c r="E40" s="61" t="s">
        <v>17</v>
      </c>
      <c r="F40" s="61">
        <v>50</v>
      </c>
      <c r="G40" s="61">
        <v>2</v>
      </c>
      <c r="H40" s="70">
        <v>48</v>
      </c>
      <c r="I40" s="61">
        <v>48</v>
      </c>
      <c r="J40" s="61">
        <v>44</v>
      </c>
      <c r="K40" s="61">
        <v>4</v>
      </c>
      <c r="L40" s="71"/>
      <c r="M40" s="71"/>
      <c r="N40" s="71"/>
      <c r="O40" s="71"/>
      <c r="P40" s="145"/>
      <c r="Q40" s="195">
        <v>22</v>
      </c>
      <c r="R40" s="223">
        <v>28</v>
      </c>
      <c r="S40" s="184"/>
      <c r="T40" s="142"/>
      <c r="U40" s="184"/>
      <c r="V40" s="142"/>
    </row>
    <row r="41" spans="1:23" ht="12.75">
      <c r="A41" s="54" t="s">
        <v>127</v>
      </c>
      <c r="B41" s="77" t="s">
        <v>367</v>
      </c>
      <c r="C41" s="71"/>
      <c r="D41" s="61" t="s">
        <v>11</v>
      </c>
      <c r="E41" s="71"/>
      <c r="F41" s="61">
        <v>42</v>
      </c>
      <c r="G41" s="61">
        <v>8</v>
      </c>
      <c r="H41" s="70">
        <v>34</v>
      </c>
      <c r="I41" s="61">
        <v>34</v>
      </c>
      <c r="J41" s="61">
        <v>26</v>
      </c>
      <c r="K41" s="61">
        <v>8</v>
      </c>
      <c r="L41" s="71"/>
      <c r="M41" s="71"/>
      <c r="N41" s="61"/>
      <c r="O41" s="71"/>
      <c r="P41" s="145"/>
      <c r="Q41" s="184"/>
      <c r="R41" s="142"/>
      <c r="S41" s="184"/>
      <c r="T41" s="142"/>
      <c r="U41" s="189">
        <v>42</v>
      </c>
      <c r="V41" s="131"/>
    </row>
    <row r="42" spans="1:23" ht="12.75">
      <c r="A42" s="73" t="s">
        <v>22</v>
      </c>
      <c r="B42" s="238" t="s">
        <v>123</v>
      </c>
      <c r="C42" s="73">
        <v>4</v>
      </c>
      <c r="D42" s="73">
        <v>4</v>
      </c>
      <c r="E42" s="75"/>
      <c r="F42" s="75">
        <f>SUM(F44,F49)</f>
        <v>1792</v>
      </c>
      <c r="G42" s="75">
        <f>SUM(G43)</f>
        <v>60</v>
      </c>
      <c r="H42" s="75">
        <f>SUM(H44,H49)</f>
        <v>1732</v>
      </c>
      <c r="I42" s="75">
        <f t="shared" ref="I42:L42" si="15">SUM(I43)</f>
        <v>280</v>
      </c>
      <c r="J42" s="75">
        <f t="shared" si="15"/>
        <v>186</v>
      </c>
      <c r="K42" s="75">
        <f t="shared" si="15"/>
        <v>94</v>
      </c>
      <c r="L42" s="75">
        <f t="shared" si="15"/>
        <v>504</v>
      </c>
      <c r="M42" s="75">
        <f>SUM(M44,M49)</f>
        <v>900</v>
      </c>
      <c r="N42" s="75">
        <f t="shared" ref="N42:V42" si="16">SUM(N43)</f>
        <v>12</v>
      </c>
      <c r="O42" s="75">
        <f t="shared" si="16"/>
        <v>12</v>
      </c>
      <c r="P42" s="119">
        <f t="shared" si="16"/>
        <v>24</v>
      </c>
      <c r="Q42" s="120">
        <f t="shared" si="16"/>
        <v>142</v>
      </c>
      <c r="R42" s="121">
        <f t="shared" si="16"/>
        <v>236</v>
      </c>
      <c r="S42" s="120">
        <f t="shared" si="16"/>
        <v>138</v>
      </c>
      <c r="T42" s="121">
        <f t="shared" si="16"/>
        <v>520</v>
      </c>
      <c r="U42" s="120">
        <f t="shared" si="16"/>
        <v>174</v>
      </c>
      <c r="V42" s="121">
        <f t="shared" si="16"/>
        <v>582</v>
      </c>
    </row>
    <row r="43" spans="1:23" ht="12.75">
      <c r="A43" s="557" t="s">
        <v>23</v>
      </c>
      <c r="B43" s="558" t="s">
        <v>24</v>
      </c>
      <c r="C43" s="557">
        <v>4</v>
      </c>
      <c r="D43" s="557">
        <v>4</v>
      </c>
      <c r="E43" s="559"/>
      <c r="F43" s="559">
        <f t="shared" ref="F43:V43" si="17">SUM(F44,F49)</f>
        <v>1792</v>
      </c>
      <c r="G43" s="559">
        <f t="shared" si="17"/>
        <v>60</v>
      </c>
      <c r="H43" s="559">
        <f t="shared" si="17"/>
        <v>1732</v>
      </c>
      <c r="I43" s="559">
        <f t="shared" si="17"/>
        <v>280</v>
      </c>
      <c r="J43" s="559">
        <f t="shared" si="17"/>
        <v>186</v>
      </c>
      <c r="K43" s="559">
        <f t="shared" si="17"/>
        <v>94</v>
      </c>
      <c r="L43" s="559">
        <f t="shared" si="17"/>
        <v>504</v>
      </c>
      <c r="M43" s="559">
        <f t="shared" si="17"/>
        <v>900</v>
      </c>
      <c r="N43" s="559">
        <f t="shared" si="17"/>
        <v>12</v>
      </c>
      <c r="O43" s="559">
        <f t="shared" si="17"/>
        <v>12</v>
      </c>
      <c r="P43" s="560">
        <f t="shared" si="17"/>
        <v>24</v>
      </c>
      <c r="Q43" s="562">
        <f t="shared" si="17"/>
        <v>142</v>
      </c>
      <c r="R43" s="649">
        <f t="shared" si="17"/>
        <v>236</v>
      </c>
      <c r="S43" s="562">
        <f t="shared" si="17"/>
        <v>138</v>
      </c>
      <c r="T43" s="649">
        <f t="shared" si="17"/>
        <v>520</v>
      </c>
      <c r="U43" s="562">
        <f t="shared" si="17"/>
        <v>174</v>
      </c>
      <c r="V43" s="649">
        <f t="shared" si="17"/>
        <v>582</v>
      </c>
      <c r="W43" s="19"/>
    </row>
    <row r="44" spans="1:23" ht="25.5">
      <c r="A44" s="92" t="s">
        <v>25</v>
      </c>
      <c r="B44" s="93" t="s">
        <v>368</v>
      </c>
      <c r="C44" s="92">
        <v>2</v>
      </c>
      <c r="D44" s="92">
        <v>2</v>
      </c>
      <c r="E44" s="94"/>
      <c r="F44" s="94">
        <f t="shared" ref="F44:V44" si="18">SUM(F45:F48)</f>
        <v>878</v>
      </c>
      <c r="G44" s="94">
        <f t="shared" si="18"/>
        <v>30</v>
      </c>
      <c r="H44" s="94">
        <f t="shared" si="18"/>
        <v>848</v>
      </c>
      <c r="I44" s="94">
        <f t="shared" si="18"/>
        <v>140</v>
      </c>
      <c r="J44" s="94">
        <f t="shared" si="18"/>
        <v>89</v>
      </c>
      <c r="K44" s="94">
        <f t="shared" si="18"/>
        <v>51</v>
      </c>
      <c r="L44" s="94">
        <f t="shared" si="18"/>
        <v>252</v>
      </c>
      <c r="M44" s="94">
        <f t="shared" si="18"/>
        <v>432</v>
      </c>
      <c r="N44" s="94">
        <f t="shared" si="18"/>
        <v>6</v>
      </c>
      <c r="O44" s="94">
        <f t="shared" si="18"/>
        <v>6</v>
      </c>
      <c r="P44" s="170">
        <f t="shared" si="18"/>
        <v>12</v>
      </c>
      <c r="Q44" s="171">
        <f t="shared" si="18"/>
        <v>142</v>
      </c>
      <c r="R44" s="172">
        <f t="shared" si="18"/>
        <v>236</v>
      </c>
      <c r="S44" s="171">
        <f t="shared" si="18"/>
        <v>62</v>
      </c>
      <c r="T44" s="172">
        <f t="shared" si="18"/>
        <v>438</v>
      </c>
      <c r="U44" s="171">
        <f t="shared" si="18"/>
        <v>0</v>
      </c>
      <c r="V44" s="172">
        <f t="shared" si="18"/>
        <v>0</v>
      </c>
    </row>
    <row r="45" spans="1:23" ht="12.75">
      <c r="A45" s="54" t="s">
        <v>27</v>
      </c>
      <c r="B45" s="55" t="s">
        <v>369</v>
      </c>
      <c r="C45" s="214" t="s">
        <v>381</v>
      </c>
      <c r="D45" s="54"/>
      <c r="E45" s="56"/>
      <c r="F45" s="54">
        <v>188</v>
      </c>
      <c r="G45" s="54">
        <v>30</v>
      </c>
      <c r="H45" s="37">
        <v>158</v>
      </c>
      <c r="I45" s="54">
        <v>140</v>
      </c>
      <c r="J45" s="54">
        <v>89</v>
      </c>
      <c r="K45" s="54">
        <v>51</v>
      </c>
      <c r="L45" s="54"/>
      <c r="M45" s="54"/>
      <c r="N45" s="54">
        <v>6</v>
      </c>
      <c r="O45" s="54">
        <v>6</v>
      </c>
      <c r="P45" s="225">
        <v>6</v>
      </c>
      <c r="Q45" s="195">
        <v>70</v>
      </c>
      <c r="R45" s="194">
        <v>56</v>
      </c>
      <c r="S45" s="228">
        <v>62</v>
      </c>
      <c r="T45" s="142"/>
      <c r="U45" s="184"/>
      <c r="V45" s="229"/>
    </row>
    <row r="46" spans="1:23" ht="12.75">
      <c r="A46" s="54" t="s">
        <v>29</v>
      </c>
      <c r="B46" s="76" t="s">
        <v>382</v>
      </c>
      <c r="C46" s="54"/>
      <c r="D46" s="54" t="s">
        <v>11</v>
      </c>
      <c r="E46" s="56"/>
      <c r="F46" s="54">
        <v>252</v>
      </c>
      <c r="G46" s="54"/>
      <c r="H46" s="37">
        <v>252</v>
      </c>
      <c r="I46" s="54"/>
      <c r="J46" s="54"/>
      <c r="K46" s="54"/>
      <c r="L46" s="54">
        <v>252</v>
      </c>
      <c r="M46" s="56"/>
      <c r="N46" s="56"/>
      <c r="O46" s="56"/>
      <c r="P46" s="125"/>
      <c r="Q46" s="195">
        <v>72</v>
      </c>
      <c r="R46" s="133">
        <v>180</v>
      </c>
      <c r="S46" s="195"/>
      <c r="T46" s="194"/>
      <c r="U46" s="184"/>
      <c r="V46" s="229"/>
    </row>
    <row r="47" spans="1:23" ht="12.75">
      <c r="A47" s="54" t="s">
        <v>31</v>
      </c>
      <c r="B47" s="55" t="s">
        <v>32</v>
      </c>
      <c r="C47" s="56"/>
      <c r="D47" s="54" t="s">
        <v>11</v>
      </c>
      <c r="E47" s="56"/>
      <c r="F47" s="54">
        <v>432</v>
      </c>
      <c r="G47" s="56"/>
      <c r="H47" s="37">
        <v>432</v>
      </c>
      <c r="I47" s="56"/>
      <c r="J47" s="56"/>
      <c r="K47" s="56"/>
      <c r="L47" s="56"/>
      <c r="M47" s="54">
        <v>432</v>
      </c>
      <c r="N47" s="56"/>
      <c r="O47" s="56"/>
      <c r="P47" s="125"/>
      <c r="Q47" s="184"/>
      <c r="R47" s="142"/>
      <c r="S47" s="195"/>
      <c r="T47" s="133">
        <v>432</v>
      </c>
      <c r="U47" s="195"/>
      <c r="V47" s="194"/>
    </row>
    <row r="48" spans="1:23" ht="12.75">
      <c r="A48" s="54" t="s">
        <v>370</v>
      </c>
      <c r="B48" s="55" t="s">
        <v>371</v>
      </c>
      <c r="C48" s="54" t="s">
        <v>26</v>
      </c>
      <c r="D48" s="54"/>
      <c r="E48" s="56"/>
      <c r="F48" s="54">
        <v>6</v>
      </c>
      <c r="G48" s="54"/>
      <c r="H48" s="37">
        <v>6</v>
      </c>
      <c r="I48" s="54"/>
      <c r="J48" s="54"/>
      <c r="K48" s="54"/>
      <c r="L48" s="56"/>
      <c r="M48" s="56"/>
      <c r="N48" s="56"/>
      <c r="O48" s="56"/>
      <c r="P48" s="225">
        <v>6</v>
      </c>
      <c r="Q48" s="184"/>
      <c r="R48" s="142"/>
      <c r="S48" s="184"/>
      <c r="T48" s="192">
        <v>6</v>
      </c>
      <c r="U48" s="184"/>
      <c r="V48" s="229"/>
    </row>
    <row r="49" spans="1:23" ht="12.75">
      <c r="A49" s="92" t="s">
        <v>55</v>
      </c>
      <c r="B49" s="93" t="s">
        <v>56</v>
      </c>
      <c r="C49" s="92">
        <v>2</v>
      </c>
      <c r="D49" s="92">
        <v>2</v>
      </c>
      <c r="E49" s="94"/>
      <c r="F49" s="94">
        <f t="shared" ref="F49:V49" si="19">SUM(F50:F53)</f>
        <v>914</v>
      </c>
      <c r="G49" s="94">
        <f t="shared" si="19"/>
        <v>30</v>
      </c>
      <c r="H49" s="94">
        <f t="shared" si="19"/>
        <v>884</v>
      </c>
      <c r="I49" s="94">
        <f t="shared" si="19"/>
        <v>140</v>
      </c>
      <c r="J49" s="94">
        <f t="shared" si="19"/>
        <v>97</v>
      </c>
      <c r="K49" s="94">
        <f t="shared" si="19"/>
        <v>43</v>
      </c>
      <c r="L49" s="94">
        <f t="shared" si="19"/>
        <v>252</v>
      </c>
      <c r="M49" s="94">
        <f t="shared" si="19"/>
        <v>468</v>
      </c>
      <c r="N49" s="94">
        <f t="shared" si="19"/>
        <v>6</v>
      </c>
      <c r="O49" s="94">
        <f t="shared" si="19"/>
        <v>6</v>
      </c>
      <c r="P49" s="170">
        <f t="shared" si="19"/>
        <v>12</v>
      </c>
      <c r="Q49" s="171">
        <f t="shared" si="19"/>
        <v>0</v>
      </c>
      <c r="R49" s="172">
        <f t="shared" si="19"/>
        <v>0</v>
      </c>
      <c r="S49" s="171">
        <f t="shared" si="19"/>
        <v>76</v>
      </c>
      <c r="T49" s="172">
        <f t="shared" si="19"/>
        <v>82</v>
      </c>
      <c r="U49" s="171">
        <f t="shared" si="19"/>
        <v>174</v>
      </c>
      <c r="V49" s="172">
        <f t="shared" si="19"/>
        <v>582</v>
      </c>
    </row>
    <row r="50" spans="1:23" ht="12.75">
      <c r="A50" s="54" t="s">
        <v>57</v>
      </c>
      <c r="B50" s="76" t="s">
        <v>58</v>
      </c>
      <c r="C50" s="54" t="s">
        <v>28</v>
      </c>
      <c r="D50" s="54"/>
      <c r="E50" s="56"/>
      <c r="F50" s="54">
        <v>188</v>
      </c>
      <c r="G50" s="54">
        <v>30</v>
      </c>
      <c r="H50" s="37">
        <v>158</v>
      </c>
      <c r="I50" s="54">
        <v>140</v>
      </c>
      <c r="J50" s="54">
        <v>97</v>
      </c>
      <c r="K50" s="54">
        <v>43</v>
      </c>
      <c r="L50" s="56"/>
      <c r="M50" s="56"/>
      <c r="N50" s="54">
        <v>6</v>
      </c>
      <c r="O50" s="54">
        <v>6</v>
      </c>
      <c r="P50" s="225">
        <v>6</v>
      </c>
      <c r="Q50" s="178"/>
      <c r="R50" s="179"/>
      <c r="S50" s="195">
        <v>40</v>
      </c>
      <c r="T50" s="194">
        <v>46</v>
      </c>
      <c r="U50" s="228">
        <v>102</v>
      </c>
      <c r="V50" s="131"/>
    </row>
    <row r="51" spans="1:23" ht="12.75">
      <c r="A51" s="54" t="s">
        <v>59</v>
      </c>
      <c r="B51" s="98" t="s">
        <v>30</v>
      </c>
      <c r="C51" s="27"/>
      <c r="D51" s="27" t="s">
        <v>11</v>
      </c>
      <c r="E51" s="29"/>
      <c r="F51" s="27">
        <v>252</v>
      </c>
      <c r="G51" s="27"/>
      <c r="H51" s="28">
        <v>252</v>
      </c>
      <c r="I51" s="27"/>
      <c r="J51" s="27"/>
      <c r="K51" s="27"/>
      <c r="L51" s="27">
        <v>252</v>
      </c>
      <c r="M51" s="29"/>
      <c r="N51" s="29"/>
      <c r="O51" s="29"/>
      <c r="P51" s="183"/>
      <c r="Q51" s="178"/>
      <c r="R51" s="179"/>
      <c r="S51" s="195">
        <v>36</v>
      </c>
      <c r="T51" s="194">
        <v>36</v>
      </c>
      <c r="U51" s="132">
        <v>72</v>
      </c>
      <c r="V51" s="133">
        <v>108</v>
      </c>
    </row>
    <row r="52" spans="1:23" ht="12.75">
      <c r="A52" s="27" t="s">
        <v>60</v>
      </c>
      <c r="B52" s="98" t="s">
        <v>32</v>
      </c>
      <c r="C52" s="27"/>
      <c r="D52" s="27" t="s">
        <v>11</v>
      </c>
      <c r="E52" s="29"/>
      <c r="F52" s="27">
        <v>468</v>
      </c>
      <c r="G52" s="29"/>
      <c r="H52" s="28">
        <v>468</v>
      </c>
      <c r="I52" s="29"/>
      <c r="J52" s="29"/>
      <c r="K52" s="29"/>
      <c r="L52" s="29"/>
      <c r="M52" s="27">
        <v>468</v>
      </c>
      <c r="N52" s="29"/>
      <c r="O52" s="29"/>
      <c r="P52" s="183"/>
      <c r="Q52" s="178"/>
      <c r="R52" s="179"/>
      <c r="S52" s="184"/>
      <c r="T52" s="142"/>
      <c r="U52" s="195"/>
      <c r="V52" s="133">
        <v>468</v>
      </c>
    </row>
    <row r="53" spans="1:23" ht="12.75">
      <c r="A53" s="27" t="s">
        <v>372</v>
      </c>
      <c r="B53" s="98" t="s">
        <v>373</v>
      </c>
      <c r="C53" s="27" t="s">
        <v>26</v>
      </c>
      <c r="D53" s="29"/>
      <c r="E53" s="29"/>
      <c r="F53" s="27">
        <v>6</v>
      </c>
      <c r="G53" s="27"/>
      <c r="H53" s="28">
        <v>6</v>
      </c>
      <c r="I53" s="27"/>
      <c r="J53" s="27"/>
      <c r="K53" s="27"/>
      <c r="L53" s="29"/>
      <c r="M53" s="29"/>
      <c r="N53" s="29"/>
      <c r="O53" s="29"/>
      <c r="P53" s="32">
        <v>6</v>
      </c>
      <c r="Q53" s="178"/>
      <c r="R53" s="179"/>
      <c r="S53" s="184"/>
      <c r="T53" s="142"/>
      <c r="U53" s="184"/>
      <c r="V53" s="192">
        <v>6</v>
      </c>
    </row>
    <row r="54" spans="1:23" ht="12.75">
      <c r="A54" s="588" t="s">
        <v>150</v>
      </c>
      <c r="B54" s="589" t="s">
        <v>151</v>
      </c>
      <c r="C54" s="590"/>
      <c r="D54" s="590"/>
      <c r="E54" s="590"/>
      <c r="F54" s="591">
        <v>72</v>
      </c>
      <c r="G54" s="590"/>
      <c r="H54" s="588">
        <v>72</v>
      </c>
      <c r="I54" s="591">
        <v>72</v>
      </c>
      <c r="J54" s="590"/>
      <c r="K54" s="590"/>
      <c r="L54" s="590"/>
      <c r="M54" s="590"/>
      <c r="N54" s="590"/>
      <c r="O54" s="590"/>
      <c r="P54" s="592"/>
      <c r="Q54" s="594"/>
      <c r="R54" s="601"/>
      <c r="S54" s="594"/>
      <c r="T54" s="601"/>
      <c r="U54" s="594"/>
      <c r="V54" s="650">
        <v>72</v>
      </c>
      <c r="W54" s="19"/>
    </row>
    <row r="55" spans="1:23" ht="12.75">
      <c r="A55" s="106"/>
      <c r="B55" s="107" t="s">
        <v>238</v>
      </c>
      <c r="C55" s="21"/>
      <c r="D55" s="21"/>
      <c r="E55" s="21"/>
      <c r="F55" s="21">
        <f>SUM(F8,F31,F42,F54)</f>
        <v>4428</v>
      </c>
      <c r="G55" s="21">
        <f>SUM(G31,G42)</f>
        <v>118</v>
      </c>
      <c r="H55" s="21">
        <f t="shared" ref="H55:I55" si="20">SUM(H8,H31,H42,H54)</f>
        <v>4310</v>
      </c>
      <c r="I55" s="21">
        <f t="shared" si="20"/>
        <v>2740</v>
      </c>
      <c r="J55" s="21">
        <f t="shared" ref="J55:K55" si="21">SUM(J8,J31,J42)</f>
        <v>1652</v>
      </c>
      <c r="K55" s="21">
        <f t="shared" si="21"/>
        <v>1016</v>
      </c>
      <c r="L55" s="21">
        <f t="shared" ref="L55:M55" si="22">SUM(L42)</f>
        <v>504</v>
      </c>
      <c r="M55" s="21">
        <f t="shared" si="22"/>
        <v>900</v>
      </c>
      <c r="N55" s="21">
        <f t="shared" ref="N55:P55" si="23">SUM(N8,N31,N42)</f>
        <v>82</v>
      </c>
      <c r="O55" s="21">
        <f t="shared" si="23"/>
        <v>36</v>
      </c>
      <c r="P55" s="193">
        <f t="shared" si="23"/>
        <v>48</v>
      </c>
      <c r="Q55" s="141">
        <f t="shared" ref="Q55:T55" si="24">SUM(Q42,Q31,Q8)</f>
        <v>612</v>
      </c>
      <c r="R55" s="140">
        <f t="shared" si="24"/>
        <v>864</v>
      </c>
      <c r="S55" s="141">
        <f t="shared" si="24"/>
        <v>612</v>
      </c>
      <c r="T55" s="140">
        <f t="shared" si="24"/>
        <v>900</v>
      </c>
      <c r="U55" s="141">
        <f>SUM(U8,U31,U42)</f>
        <v>612</v>
      </c>
      <c r="V55" s="140">
        <f>SUM(V8,V31,V42,V54)</f>
        <v>864</v>
      </c>
    </row>
    <row r="56" spans="1:23" ht="12.75">
      <c r="A56" s="693" t="s">
        <v>383</v>
      </c>
      <c r="B56" s="685"/>
      <c r="C56" s="685"/>
      <c r="D56" s="685"/>
      <c r="E56" s="659"/>
      <c r="F56" s="696" t="s">
        <v>40</v>
      </c>
      <c r="G56" s="659"/>
      <c r="H56" s="666" t="s">
        <v>303</v>
      </c>
      <c r="I56" s="657"/>
      <c r="J56" s="657"/>
      <c r="K56" s="657"/>
      <c r="L56" s="657"/>
      <c r="M56" s="657"/>
      <c r="N56" s="657"/>
      <c r="O56" s="657"/>
      <c r="P56" s="655"/>
      <c r="Q56" s="651">
        <v>540</v>
      </c>
      <c r="R56" s="652">
        <v>684</v>
      </c>
      <c r="S56" s="651">
        <v>468</v>
      </c>
      <c r="T56" s="652">
        <v>576</v>
      </c>
      <c r="U56" s="651">
        <v>288</v>
      </c>
      <c r="V56" s="652">
        <v>396</v>
      </c>
    </row>
    <row r="57" spans="1:23" ht="12.75">
      <c r="A57" s="694"/>
      <c r="B57" s="695"/>
      <c r="C57" s="695"/>
      <c r="D57" s="695"/>
      <c r="E57" s="678"/>
      <c r="F57" s="694"/>
      <c r="G57" s="678"/>
      <c r="H57" s="666" t="s">
        <v>304</v>
      </c>
      <c r="I57" s="657"/>
      <c r="J57" s="657"/>
      <c r="K57" s="657"/>
      <c r="L57" s="657"/>
      <c r="M57" s="657"/>
      <c r="N57" s="657"/>
      <c r="O57" s="657"/>
      <c r="P57" s="655"/>
      <c r="Q57" s="195">
        <v>72</v>
      </c>
      <c r="R57" s="194">
        <v>180</v>
      </c>
      <c r="S57" s="195">
        <v>0</v>
      </c>
      <c r="T57" s="194">
        <v>0</v>
      </c>
      <c r="U57" s="195">
        <v>108</v>
      </c>
      <c r="V57" s="194">
        <v>0</v>
      </c>
    </row>
    <row r="58" spans="1:23" ht="12.75">
      <c r="A58" s="694"/>
      <c r="B58" s="695"/>
      <c r="C58" s="695"/>
      <c r="D58" s="695"/>
      <c r="E58" s="678"/>
      <c r="F58" s="694"/>
      <c r="G58" s="678"/>
      <c r="H58" s="666" t="s">
        <v>305</v>
      </c>
      <c r="I58" s="657"/>
      <c r="J58" s="657"/>
      <c r="K58" s="657"/>
      <c r="L58" s="657"/>
      <c r="M58" s="657"/>
      <c r="N58" s="657"/>
      <c r="O58" s="657"/>
      <c r="P58" s="655"/>
      <c r="Q58" s="195">
        <v>0</v>
      </c>
      <c r="R58" s="194">
        <v>0</v>
      </c>
      <c r="S58" s="195">
        <v>144</v>
      </c>
      <c r="T58" s="194">
        <v>288</v>
      </c>
      <c r="U58" s="195">
        <v>216</v>
      </c>
      <c r="V58" s="194">
        <v>396</v>
      </c>
    </row>
    <row r="59" spans="1:23" ht="12.75">
      <c r="A59" s="694"/>
      <c r="B59" s="695"/>
      <c r="C59" s="695"/>
      <c r="D59" s="695"/>
      <c r="E59" s="678"/>
      <c r="F59" s="660"/>
      <c r="G59" s="661"/>
      <c r="H59" s="664" t="s">
        <v>307</v>
      </c>
      <c r="I59" s="657"/>
      <c r="J59" s="657"/>
      <c r="K59" s="657"/>
      <c r="L59" s="657"/>
      <c r="M59" s="657"/>
      <c r="N59" s="657"/>
      <c r="O59" s="657"/>
      <c r="P59" s="655"/>
      <c r="Q59" s="195">
        <v>0</v>
      </c>
      <c r="R59" s="194">
        <v>0</v>
      </c>
      <c r="S59" s="195">
        <v>0</v>
      </c>
      <c r="T59" s="194">
        <v>0</v>
      </c>
      <c r="U59" s="195">
        <v>0</v>
      </c>
      <c r="V59" s="194">
        <v>72</v>
      </c>
    </row>
    <row r="60" spans="1:23" ht="12.75">
      <c r="A60" s="694"/>
      <c r="B60" s="695"/>
      <c r="C60" s="695"/>
      <c r="D60" s="695"/>
      <c r="E60" s="678"/>
      <c r="F60" s="666" t="s">
        <v>308</v>
      </c>
      <c r="G60" s="657"/>
      <c r="H60" s="657"/>
      <c r="I60" s="657"/>
      <c r="J60" s="657"/>
      <c r="K60" s="657"/>
      <c r="L60" s="657"/>
      <c r="M60" s="657"/>
      <c r="N60" s="657"/>
      <c r="O60" s="657"/>
      <c r="P60" s="655"/>
      <c r="Q60" s="195">
        <v>2</v>
      </c>
      <c r="R60" s="194">
        <v>9</v>
      </c>
      <c r="S60" s="195">
        <v>2</v>
      </c>
      <c r="T60" s="194">
        <v>9</v>
      </c>
      <c r="U60" s="195">
        <v>2</v>
      </c>
      <c r="V60" s="194">
        <v>0</v>
      </c>
    </row>
    <row r="61" spans="1:23" ht="12.75">
      <c r="A61" s="694"/>
      <c r="B61" s="695"/>
      <c r="C61" s="695"/>
      <c r="D61" s="695"/>
      <c r="E61" s="678"/>
      <c r="F61" s="696" t="s">
        <v>309</v>
      </c>
      <c r="G61" s="659"/>
      <c r="H61" s="664" t="s">
        <v>310</v>
      </c>
      <c r="I61" s="657"/>
      <c r="J61" s="657"/>
      <c r="K61" s="657"/>
      <c r="L61" s="657"/>
      <c r="M61" s="657"/>
      <c r="N61" s="657"/>
      <c r="O61" s="657"/>
      <c r="P61" s="655"/>
      <c r="Q61" s="195">
        <v>0</v>
      </c>
      <c r="R61" s="194">
        <v>2</v>
      </c>
      <c r="S61" s="195">
        <v>1</v>
      </c>
      <c r="T61" s="194">
        <v>2</v>
      </c>
      <c r="U61" s="195">
        <v>0</v>
      </c>
      <c r="V61" s="194">
        <v>1</v>
      </c>
    </row>
    <row r="62" spans="1:23" ht="12.75">
      <c r="A62" s="694"/>
      <c r="B62" s="695"/>
      <c r="C62" s="695"/>
      <c r="D62" s="695"/>
      <c r="E62" s="678"/>
      <c r="F62" s="694"/>
      <c r="G62" s="678"/>
      <c r="H62" s="664" t="s">
        <v>311</v>
      </c>
      <c r="I62" s="657"/>
      <c r="J62" s="657"/>
      <c r="K62" s="657"/>
      <c r="L62" s="657"/>
      <c r="M62" s="657"/>
      <c r="N62" s="657"/>
      <c r="O62" s="657"/>
      <c r="P62" s="655"/>
      <c r="Q62" s="195">
        <v>0</v>
      </c>
      <c r="R62" s="194">
        <v>0</v>
      </c>
      <c r="S62" s="195">
        <v>0</v>
      </c>
      <c r="T62" s="194">
        <v>1</v>
      </c>
      <c r="U62" s="195">
        <v>0</v>
      </c>
      <c r="V62" s="194">
        <v>1</v>
      </c>
    </row>
    <row r="63" spans="1:23" ht="12.75">
      <c r="A63" s="694"/>
      <c r="B63" s="695"/>
      <c r="C63" s="695"/>
      <c r="D63" s="695"/>
      <c r="E63" s="678"/>
      <c r="F63" s="694"/>
      <c r="G63" s="678"/>
      <c r="H63" s="664" t="s">
        <v>312</v>
      </c>
      <c r="I63" s="657"/>
      <c r="J63" s="657"/>
      <c r="K63" s="657"/>
      <c r="L63" s="657"/>
      <c r="M63" s="657"/>
      <c r="N63" s="657"/>
      <c r="O63" s="657"/>
      <c r="P63" s="655"/>
      <c r="Q63" s="195">
        <v>1</v>
      </c>
      <c r="R63" s="194">
        <v>3</v>
      </c>
      <c r="S63" s="195">
        <v>2</v>
      </c>
      <c r="T63" s="194">
        <v>6</v>
      </c>
      <c r="U63" s="195">
        <v>3</v>
      </c>
      <c r="V63" s="194">
        <v>5</v>
      </c>
    </row>
    <row r="64" spans="1:23" ht="12.75">
      <c r="A64" s="660"/>
      <c r="B64" s="686"/>
      <c r="C64" s="686"/>
      <c r="D64" s="686"/>
      <c r="E64" s="661"/>
      <c r="F64" s="660"/>
      <c r="G64" s="661"/>
      <c r="H64" s="664" t="s">
        <v>43</v>
      </c>
      <c r="I64" s="657"/>
      <c r="J64" s="657"/>
      <c r="K64" s="657"/>
      <c r="L64" s="657"/>
      <c r="M64" s="657"/>
      <c r="N64" s="657"/>
      <c r="O64" s="657"/>
      <c r="P64" s="655"/>
      <c r="Q64" s="198">
        <v>2</v>
      </c>
      <c r="R64" s="199">
        <v>3</v>
      </c>
      <c r="S64" s="198">
        <v>1</v>
      </c>
      <c r="T64" s="199">
        <v>0</v>
      </c>
      <c r="U64" s="198">
        <v>1</v>
      </c>
      <c r="V64" s="199">
        <v>3</v>
      </c>
    </row>
    <row r="65" spans="1:16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1:16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1:16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1:16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</sheetData>
  <mergeCells count="34">
    <mergeCell ref="H61:P61"/>
    <mergeCell ref="H62:P62"/>
    <mergeCell ref="H63:P63"/>
    <mergeCell ref="H64:P64"/>
    <mergeCell ref="I5:I6"/>
    <mergeCell ref="N5:N6"/>
    <mergeCell ref="H56:P56"/>
    <mergeCell ref="H57:P57"/>
    <mergeCell ref="H58:P58"/>
    <mergeCell ref="H59:P59"/>
    <mergeCell ref="F60:P60"/>
    <mergeCell ref="S4:T5"/>
    <mergeCell ref="U4:V5"/>
    <mergeCell ref="A1:V1"/>
    <mergeCell ref="A2:A6"/>
    <mergeCell ref="B2:B6"/>
    <mergeCell ref="C2:E2"/>
    <mergeCell ref="F2:P2"/>
    <mergeCell ref="Q2:V3"/>
    <mergeCell ref="H3:P3"/>
    <mergeCell ref="H4:H6"/>
    <mergeCell ref="I4:P4"/>
    <mergeCell ref="Q4:R5"/>
    <mergeCell ref="J5:K5"/>
    <mergeCell ref="L5:M5"/>
    <mergeCell ref="O5:P5"/>
    <mergeCell ref="D3:D6"/>
    <mergeCell ref="E3:E6"/>
    <mergeCell ref="A56:E64"/>
    <mergeCell ref="F3:F6"/>
    <mergeCell ref="G3:G6"/>
    <mergeCell ref="F56:G59"/>
    <mergeCell ref="F61:G64"/>
    <mergeCell ref="C3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67"/>
  <sheetViews>
    <sheetView workbookViewId="0"/>
  </sheetViews>
  <sheetFormatPr defaultColWidth="14.42578125" defaultRowHeight="15.75" customHeight="1"/>
  <cols>
    <col min="1" max="1" width="12.7109375" customWidth="1"/>
    <col min="2" max="2" width="47.28515625" customWidth="1"/>
    <col min="3" max="3" width="6.42578125" customWidth="1"/>
    <col min="4" max="4" width="5.140625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5" width="5.140625" customWidth="1"/>
    <col min="16" max="16" width="5" customWidth="1"/>
    <col min="17" max="17" width="7.42578125" customWidth="1"/>
    <col min="18" max="18" width="8.5703125" customWidth="1"/>
    <col min="19" max="19" width="8.28515625" customWidth="1"/>
    <col min="20" max="20" width="7" customWidth="1"/>
    <col min="21" max="21" width="7.85546875" customWidth="1"/>
    <col min="22" max="22" width="7.42578125" customWidth="1"/>
    <col min="23" max="23" width="18.42578125" customWidth="1"/>
  </cols>
  <sheetData>
    <row r="1" spans="1:23" ht="12.75">
      <c r="A1" s="672" t="s">
        <v>377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5"/>
    </row>
    <row r="2" spans="1:23" ht="40.5" customHeight="1">
      <c r="A2" s="673" t="s">
        <v>0</v>
      </c>
      <c r="B2" s="674" t="s">
        <v>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7"/>
      <c r="L2" s="657"/>
      <c r="M2" s="657"/>
      <c r="N2" s="657"/>
      <c r="O2" s="657"/>
      <c r="P2" s="655"/>
      <c r="Q2" s="716" t="s">
        <v>61</v>
      </c>
      <c r="R2" s="695"/>
      <c r="S2" s="695"/>
      <c r="T2" s="695"/>
      <c r="U2" s="695"/>
      <c r="V2" s="678"/>
    </row>
    <row r="3" spans="1:23" ht="12.75">
      <c r="A3" s="653"/>
      <c r="B3" s="653"/>
      <c r="C3" s="670" t="s">
        <v>62</v>
      </c>
      <c r="D3" s="669" t="s">
        <v>63</v>
      </c>
      <c r="E3" s="670" t="s">
        <v>64</v>
      </c>
      <c r="F3" s="669" t="s">
        <v>357</v>
      </c>
      <c r="G3" s="670" t="s">
        <v>65</v>
      </c>
      <c r="H3" s="691" t="s">
        <v>253</v>
      </c>
      <c r="I3" s="657"/>
      <c r="J3" s="657"/>
      <c r="K3" s="657"/>
      <c r="L3" s="657"/>
      <c r="M3" s="657"/>
      <c r="N3" s="657"/>
      <c r="O3" s="657"/>
      <c r="P3" s="655"/>
      <c r="Q3" s="686"/>
      <c r="R3" s="686"/>
      <c r="S3" s="686"/>
      <c r="T3" s="686"/>
      <c r="U3" s="686"/>
      <c r="V3" s="661"/>
    </row>
    <row r="4" spans="1:23" ht="12.75">
      <c r="A4" s="653"/>
      <c r="B4" s="653"/>
      <c r="C4" s="653"/>
      <c r="D4" s="653"/>
      <c r="E4" s="653"/>
      <c r="F4" s="653"/>
      <c r="G4" s="653"/>
      <c r="H4" s="670" t="s">
        <v>160</v>
      </c>
      <c r="I4" s="699" t="s">
        <v>254</v>
      </c>
      <c r="J4" s="657"/>
      <c r="K4" s="657"/>
      <c r="L4" s="657"/>
      <c r="M4" s="657"/>
      <c r="N4" s="657"/>
      <c r="O4" s="657"/>
      <c r="P4" s="655"/>
      <c r="Q4" s="680" t="s">
        <v>7</v>
      </c>
      <c r="R4" s="681"/>
      <c r="S4" s="680" t="s">
        <v>45</v>
      </c>
      <c r="T4" s="681"/>
      <c r="U4" s="680" t="s">
        <v>67</v>
      </c>
      <c r="V4" s="681"/>
    </row>
    <row r="5" spans="1:23" ht="12.75">
      <c r="A5" s="653"/>
      <c r="B5" s="653"/>
      <c r="C5" s="653"/>
      <c r="D5" s="653"/>
      <c r="E5" s="653"/>
      <c r="F5" s="653"/>
      <c r="G5" s="653"/>
      <c r="H5" s="653"/>
      <c r="I5" s="669" t="s">
        <v>255</v>
      </c>
      <c r="J5" s="667" t="s">
        <v>256</v>
      </c>
      <c r="K5" s="655"/>
      <c r="L5" s="667" t="s">
        <v>257</v>
      </c>
      <c r="M5" s="655"/>
      <c r="N5" s="670" t="s">
        <v>258</v>
      </c>
      <c r="O5" s="675" t="s">
        <v>259</v>
      </c>
      <c r="P5" s="655"/>
      <c r="Q5" s="682"/>
      <c r="R5" s="683"/>
      <c r="S5" s="682"/>
      <c r="T5" s="683"/>
      <c r="U5" s="682"/>
      <c r="V5" s="683"/>
    </row>
    <row r="6" spans="1:23" ht="101.25">
      <c r="A6" s="654"/>
      <c r="B6" s="654"/>
      <c r="C6" s="654"/>
      <c r="D6" s="654"/>
      <c r="E6" s="654"/>
      <c r="F6" s="654"/>
      <c r="G6" s="654"/>
      <c r="H6" s="654"/>
      <c r="I6" s="654"/>
      <c r="J6" s="36" t="s">
        <v>260</v>
      </c>
      <c r="K6" s="36" t="s">
        <v>261</v>
      </c>
      <c r="L6" s="35" t="s">
        <v>263</v>
      </c>
      <c r="M6" s="261" t="s">
        <v>264</v>
      </c>
      <c r="N6" s="654"/>
      <c r="O6" s="35" t="s">
        <v>258</v>
      </c>
      <c r="P6" s="112" t="s">
        <v>62</v>
      </c>
      <c r="Q6" s="639" t="s">
        <v>18</v>
      </c>
      <c r="R6" s="640" t="s">
        <v>72</v>
      </c>
      <c r="S6" s="639" t="s">
        <v>73</v>
      </c>
      <c r="T6" s="640" t="s">
        <v>74</v>
      </c>
      <c r="U6" s="639" t="s">
        <v>75</v>
      </c>
      <c r="V6" s="640" t="s">
        <v>76</v>
      </c>
    </row>
    <row r="7" spans="1:23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4">
        <v>16</v>
      </c>
      <c r="Q7" s="117">
        <v>17</v>
      </c>
      <c r="R7" s="118">
        <v>18</v>
      </c>
      <c r="S7" s="117">
        <v>19</v>
      </c>
      <c r="T7" s="118">
        <v>20</v>
      </c>
      <c r="U7" s="117">
        <v>21</v>
      </c>
      <c r="V7" s="118">
        <v>22</v>
      </c>
    </row>
    <row r="8" spans="1:23" ht="12.75">
      <c r="A8" s="38" t="s">
        <v>46</v>
      </c>
      <c r="B8" s="39" t="s">
        <v>79</v>
      </c>
      <c r="C8" s="38">
        <v>3</v>
      </c>
      <c r="D8" s="38">
        <v>10</v>
      </c>
      <c r="E8" s="38">
        <f t="shared" ref="E8:F8" si="0">SUM(E9)</f>
        <v>8</v>
      </c>
      <c r="F8" s="40">
        <f t="shared" si="0"/>
        <v>2152</v>
      </c>
      <c r="G8" s="41"/>
      <c r="H8" s="40">
        <f t="shared" ref="H8:K8" si="1">SUM(H9)</f>
        <v>2152</v>
      </c>
      <c r="I8" s="40">
        <f t="shared" si="1"/>
        <v>2052</v>
      </c>
      <c r="J8" s="40">
        <f t="shared" si="1"/>
        <v>884</v>
      </c>
      <c r="K8" s="40">
        <f t="shared" si="1"/>
        <v>532</v>
      </c>
      <c r="L8" s="41"/>
      <c r="M8" s="41"/>
      <c r="N8" s="40">
        <f t="shared" ref="N8:V8" si="2">SUM(N9)</f>
        <v>64</v>
      </c>
      <c r="O8" s="40">
        <f t="shared" si="2"/>
        <v>18</v>
      </c>
      <c r="P8" s="137">
        <f t="shared" si="2"/>
        <v>18</v>
      </c>
      <c r="Q8" s="138">
        <f t="shared" si="2"/>
        <v>562</v>
      </c>
      <c r="R8" s="139">
        <f t="shared" si="2"/>
        <v>864</v>
      </c>
      <c r="S8" s="138">
        <f t="shared" si="2"/>
        <v>279</v>
      </c>
      <c r="T8" s="139">
        <f t="shared" si="2"/>
        <v>447</v>
      </c>
      <c r="U8" s="138">
        <f t="shared" si="2"/>
        <v>0</v>
      </c>
      <c r="V8" s="139">
        <f t="shared" si="2"/>
        <v>0</v>
      </c>
      <c r="W8" s="43"/>
    </row>
    <row r="9" spans="1:23" ht="12.75">
      <c r="A9" s="465" t="s">
        <v>47</v>
      </c>
      <c r="B9" s="466" t="s">
        <v>48</v>
      </c>
      <c r="C9" s="465">
        <v>3</v>
      </c>
      <c r="D9" s="465">
        <v>10</v>
      </c>
      <c r="E9" s="465">
        <f t="shared" ref="E9:F9" si="3">SUM(E10,E19,E27)</f>
        <v>8</v>
      </c>
      <c r="F9" s="467">
        <f t="shared" si="3"/>
        <v>2152</v>
      </c>
      <c r="G9" s="468"/>
      <c r="H9" s="467">
        <f t="shared" ref="H9:I9" si="4">SUM(H10,H19,H27)</f>
        <v>2152</v>
      </c>
      <c r="I9" s="467">
        <f t="shared" si="4"/>
        <v>2052</v>
      </c>
      <c r="J9" s="467">
        <f t="shared" ref="J9:K9" si="5">SUM(J10,J19)</f>
        <v>884</v>
      </c>
      <c r="K9" s="467">
        <f t="shared" si="5"/>
        <v>532</v>
      </c>
      <c r="L9" s="468"/>
      <c r="M9" s="468"/>
      <c r="N9" s="467">
        <f>SUM(N10,N19,N27)</f>
        <v>64</v>
      </c>
      <c r="O9" s="467">
        <f t="shared" ref="O9:P9" si="6">SUM(O10,O19)</f>
        <v>18</v>
      </c>
      <c r="P9" s="469">
        <f t="shared" si="6"/>
        <v>18</v>
      </c>
      <c r="Q9" s="471">
        <f t="shared" ref="Q9:R9" si="7">SUM(Q10,Q19,Q27)</f>
        <v>562</v>
      </c>
      <c r="R9" s="641">
        <f t="shared" si="7"/>
        <v>864</v>
      </c>
      <c r="S9" s="471">
        <f>SUM(S10,S19)</f>
        <v>279</v>
      </c>
      <c r="T9" s="641">
        <f>SUM(T10,T19,T27)</f>
        <v>447</v>
      </c>
      <c r="U9" s="471">
        <f t="shared" ref="U9:V9" si="8">SUM(U19,U27)</f>
        <v>0</v>
      </c>
      <c r="V9" s="641">
        <f t="shared" si="8"/>
        <v>0</v>
      </c>
      <c r="W9" s="19"/>
    </row>
    <row r="10" spans="1:23" ht="12.75">
      <c r="A10" s="49"/>
      <c r="B10" s="50" t="s">
        <v>80</v>
      </c>
      <c r="C10" s="51">
        <v>2</v>
      </c>
      <c r="D10" s="51">
        <v>5</v>
      </c>
      <c r="E10" s="51">
        <v>4</v>
      </c>
      <c r="F10" s="52">
        <f>SUM(F11:F18)</f>
        <v>1253</v>
      </c>
      <c r="G10" s="49"/>
      <c r="H10" s="52">
        <f t="shared" ref="H10:K10" si="9">SUM(H11:H18)</f>
        <v>1253</v>
      </c>
      <c r="I10" s="52">
        <f t="shared" si="9"/>
        <v>1191</v>
      </c>
      <c r="J10" s="52">
        <f t="shared" si="9"/>
        <v>657</v>
      </c>
      <c r="K10" s="52">
        <f t="shared" si="9"/>
        <v>363</v>
      </c>
      <c r="L10" s="49"/>
      <c r="M10" s="49"/>
      <c r="N10" s="52">
        <f t="shared" ref="N10:V10" si="10">SUM(N11:N18)</f>
        <v>38</v>
      </c>
      <c r="O10" s="52">
        <f t="shared" si="10"/>
        <v>12</v>
      </c>
      <c r="P10" s="220">
        <f t="shared" si="10"/>
        <v>12</v>
      </c>
      <c r="Q10" s="209">
        <f t="shared" si="10"/>
        <v>334</v>
      </c>
      <c r="R10" s="210">
        <f t="shared" si="10"/>
        <v>454</v>
      </c>
      <c r="S10" s="209">
        <f t="shared" si="10"/>
        <v>211</v>
      </c>
      <c r="T10" s="210">
        <f t="shared" si="10"/>
        <v>254</v>
      </c>
      <c r="U10" s="209">
        <f t="shared" si="10"/>
        <v>0</v>
      </c>
      <c r="V10" s="210">
        <f t="shared" si="10"/>
        <v>0</v>
      </c>
    </row>
    <row r="11" spans="1:23" ht="12.75">
      <c r="A11" s="54" t="s">
        <v>49</v>
      </c>
      <c r="B11" s="55" t="s">
        <v>81</v>
      </c>
      <c r="C11" s="54" t="s">
        <v>28</v>
      </c>
      <c r="D11" s="56"/>
      <c r="E11" s="56"/>
      <c r="F11" s="61">
        <v>130</v>
      </c>
      <c r="G11" s="71"/>
      <c r="H11" s="70">
        <v>130</v>
      </c>
      <c r="I11" s="61">
        <v>114</v>
      </c>
      <c r="J11" s="61">
        <v>78</v>
      </c>
      <c r="K11" s="61">
        <v>36</v>
      </c>
      <c r="L11" s="71"/>
      <c r="M11" s="71"/>
      <c r="N11" s="61">
        <v>4</v>
      </c>
      <c r="O11" s="61">
        <v>6</v>
      </c>
      <c r="P11" s="490">
        <v>6</v>
      </c>
      <c r="Q11" s="195">
        <v>42</v>
      </c>
      <c r="R11" s="192">
        <v>88</v>
      </c>
      <c r="S11" s="184"/>
      <c r="T11" s="142"/>
      <c r="U11" s="184"/>
      <c r="V11" s="142"/>
    </row>
    <row r="12" spans="1:23" ht="12.75">
      <c r="A12" s="54" t="s">
        <v>51</v>
      </c>
      <c r="B12" s="55" t="s">
        <v>82</v>
      </c>
      <c r="C12" s="56"/>
      <c r="D12" s="54" t="s">
        <v>11</v>
      </c>
      <c r="E12" s="56"/>
      <c r="F12" s="61">
        <v>175</v>
      </c>
      <c r="G12" s="71"/>
      <c r="H12" s="70">
        <v>175</v>
      </c>
      <c r="I12" s="61">
        <v>171</v>
      </c>
      <c r="J12" s="61">
        <v>171</v>
      </c>
      <c r="K12" s="71"/>
      <c r="L12" s="71"/>
      <c r="M12" s="71"/>
      <c r="N12" s="61">
        <v>4</v>
      </c>
      <c r="O12" s="71"/>
      <c r="P12" s="145"/>
      <c r="Q12" s="195">
        <v>26</v>
      </c>
      <c r="R12" s="194">
        <v>48</v>
      </c>
      <c r="S12" s="195">
        <v>43</v>
      </c>
      <c r="T12" s="133">
        <v>58</v>
      </c>
      <c r="U12" s="184"/>
      <c r="V12" s="142"/>
    </row>
    <row r="13" spans="1:23" ht="12.75">
      <c r="A13" s="54" t="s">
        <v>83</v>
      </c>
      <c r="B13" s="55" t="s">
        <v>84</v>
      </c>
      <c r="C13" s="56"/>
      <c r="D13" s="54" t="s">
        <v>11</v>
      </c>
      <c r="E13" s="56"/>
      <c r="F13" s="61">
        <v>175</v>
      </c>
      <c r="G13" s="71"/>
      <c r="H13" s="70">
        <v>175</v>
      </c>
      <c r="I13" s="61">
        <v>171</v>
      </c>
      <c r="J13" s="61">
        <v>141</v>
      </c>
      <c r="K13" s="61">
        <v>30</v>
      </c>
      <c r="L13" s="71"/>
      <c r="M13" s="71"/>
      <c r="N13" s="61">
        <v>4</v>
      </c>
      <c r="O13" s="71"/>
      <c r="P13" s="145"/>
      <c r="Q13" s="195">
        <v>28</v>
      </c>
      <c r="R13" s="194">
        <v>34</v>
      </c>
      <c r="S13" s="195">
        <v>62</v>
      </c>
      <c r="T13" s="133">
        <v>51</v>
      </c>
      <c r="U13" s="184"/>
      <c r="V13" s="142"/>
    </row>
    <row r="14" spans="1:23" ht="12.75">
      <c r="A14" s="54" t="s">
        <v>85</v>
      </c>
      <c r="B14" s="55" t="s">
        <v>86</v>
      </c>
      <c r="C14" s="54" t="s">
        <v>28</v>
      </c>
      <c r="D14" s="54"/>
      <c r="E14" s="56"/>
      <c r="F14" s="61">
        <v>317</v>
      </c>
      <c r="G14" s="71"/>
      <c r="H14" s="70">
        <v>317</v>
      </c>
      <c r="I14" s="61">
        <v>285</v>
      </c>
      <c r="J14" s="61">
        <v>162</v>
      </c>
      <c r="K14" s="61">
        <v>123</v>
      </c>
      <c r="L14" s="71"/>
      <c r="M14" s="71"/>
      <c r="N14" s="61">
        <v>20</v>
      </c>
      <c r="O14" s="61">
        <v>6</v>
      </c>
      <c r="P14" s="490">
        <v>6</v>
      </c>
      <c r="Q14" s="195">
        <v>56</v>
      </c>
      <c r="R14" s="194">
        <v>99</v>
      </c>
      <c r="S14" s="195">
        <v>65</v>
      </c>
      <c r="T14" s="192">
        <v>97</v>
      </c>
      <c r="U14" s="184"/>
      <c r="V14" s="142"/>
    </row>
    <row r="15" spans="1:23" ht="12.75">
      <c r="A15" s="78" t="s">
        <v>87</v>
      </c>
      <c r="B15" s="227" t="s">
        <v>88</v>
      </c>
      <c r="C15" s="80"/>
      <c r="D15" s="78" t="s">
        <v>11</v>
      </c>
      <c r="E15" s="80"/>
      <c r="F15" s="83">
        <v>175</v>
      </c>
      <c r="G15" s="84"/>
      <c r="H15" s="88">
        <v>175</v>
      </c>
      <c r="I15" s="83">
        <v>171</v>
      </c>
      <c r="J15" s="83"/>
      <c r="K15" s="83"/>
      <c r="L15" s="84"/>
      <c r="M15" s="84"/>
      <c r="N15" s="83">
        <v>4</v>
      </c>
      <c r="O15" s="84"/>
      <c r="P15" s="166"/>
      <c r="Q15" s="196">
        <v>72</v>
      </c>
      <c r="R15" s="165">
        <v>103</v>
      </c>
      <c r="S15" s="196"/>
      <c r="T15" s="175"/>
      <c r="U15" s="186"/>
      <c r="V15" s="176"/>
      <c r="W15" s="8"/>
    </row>
    <row r="16" spans="1:23" ht="12.75">
      <c r="A16" s="54" t="s">
        <v>89</v>
      </c>
      <c r="B16" s="55" t="s">
        <v>50</v>
      </c>
      <c r="C16" s="56"/>
      <c r="D16" s="54" t="s">
        <v>11</v>
      </c>
      <c r="E16" s="54" t="s">
        <v>195</v>
      </c>
      <c r="F16" s="61">
        <v>171</v>
      </c>
      <c r="G16" s="71"/>
      <c r="H16" s="70">
        <v>171</v>
      </c>
      <c r="I16" s="61">
        <v>171</v>
      </c>
      <c r="J16" s="61"/>
      <c r="K16" s="61">
        <v>171</v>
      </c>
      <c r="L16" s="71"/>
      <c r="M16" s="71"/>
      <c r="N16" s="71"/>
      <c r="O16" s="71"/>
      <c r="P16" s="145"/>
      <c r="Q16" s="224">
        <v>36</v>
      </c>
      <c r="R16" s="223">
        <v>46</v>
      </c>
      <c r="S16" s="224">
        <v>41</v>
      </c>
      <c r="T16" s="133">
        <v>48</v>
      </c>
      <c r="U16" s="184"/>
      <c r="V16" s="142"/>
    </row>
    <row r="17" spans="1:23" ht="12.75">
      <c r="A17" s="54" t="s">
        <v>90</v>
      </c>
      <c r="B17" s="55" t="s">
        <v>91</v>
      </c>
      <c r="C17" s="56"/>
      <c r="D17" s="54" t="s">
        <v>11</v>
      </c>
      <c r="E17" s="56"/>
      <c r="F17" s="61">
        <v>74</v>
      </c>
      <c r="G17" s="71"/>
      <c r="H17" s="70">
        <v>74</v>
      </c>
      <c r="I17" s="61">
        <v>72</v>
      </c>
      <c r="J17" s="61">
        <v>72</v>
      </c>
      <c r="K17" s="61"/>
      <c r="L17" s="71"/>
      <c r="M17" s="71"/>
      <c r="N17" s="61">
        <v>2</v>
      </c>
      <c r="O17" s="71"/>
      <c r="P17" s="145"/>
      <c r="Q17" s="189">
        <v>74</v>
      </c>
      <c r="R17" s="142"/>
      <c r="S17" s="184"/>
      <c r="T17" s="142"/>
      <c r="U17" s="184"/>
      <c r="V17" s="142"/>
    </row>
    <row r="18" spans="1:23" ht="12.75">
      <c r="A18" s="54" t="s">
        <v>92</v>
      </c>
      <c r="B18" s="55" t="s">
        <v>93</v>
      </c>
      <c r="C18" s="56"/>
      <c r="D18" s="54"/>
      <c r="E18" s="54" t="s">
        <v>17</v>
      </c>
      <c r="F18" s="61">
        <v>36</v>
      </c>
      <c r="G18" s="71"/>
      <c r="H18" s="70">
        <v>36</v>
      </c>
      <c r="I18" s="61">
        <v>36</v>
      </c>
      <c r="J18" s="61">
        <v>33</v>
      </c>
      <c r="K18" s="61">
        <v>3</v>
      </c>
      <c r="L18" s="71"/>
      <c r="M18" s="71"/>
      <c r="N18" s="61"/>
      <c r="O18" s="71"/>
      <c r="P18" s="145"/>
      <c r="Q18" s="184"/>
      <c r="R18" s="223">
        <v>36</v>
      </c>
      <c r="S18" s="184"/>
      <c r="T18" s="142"/>
      <c r="U18" s="184"/>
      <c r="V18" s="142"/>
    </row>
    <row r="19" spans="1:23" ht="12.75">
      <c r="A19" s="62"/>
      <c r="B19" s="50" t="s">
        <v>94</v>
      </c>
      <c r="C19" s="51">
        <v>1</v>
      </c>
      <c r="D19" s="51">
        <v>5</v>
      </c>
      <c r="E19" s="51">
        <v>1</v>
      </c>
      <c r="F19" s="52">
        <f>SUM(F20:F26)</f>
        <v>789</v>
      </c>
      <c r="G19" s="62"/>
      <c r="H19" s="52">
        <f t="shared" ref="H19:K19" si="11">SUM(H20:H26)</f>
        <v>789</v>
      </c>
      <c r="I19" s="52">
        <f t="shared" si="11"/>
        <v>753</v>
      </c>
      <c r="J19" s="52">
        <f t="shared" si="11"/>
        <v>227</v>
      </c>
      <c r="K19" s="52">
        <f t="shared" si="11"/>
        <v>169</v>
      </c>
      <c r="L19" s="62"/>
      <c r="M19" s="62"/>
      <c r="N19" s="52">
        <f t="shared" ref="N19:V19" si="12">SUM(N20:N26)</f>
        <v>24</v>
      </c>
      <c r="O19" s="52">
        <f t="shared" si="12"/>
        <v>6</v>
      </c>
      <c r="P19" s="220">
        <f t="shared" si="12"/>
        <v>6</v>
      </c>
      <c r="Q19" s="209">
        <f t="shared" si="12"/>
        <v>215</v>
      </c>
      <c r="R19" s="210">
        <f t="shared" si="12"/>
        <v>385</v>
      </c>
      <c r="S19" s="209">
        <f t="shared" si="12"/>
        <v>68</v>
      </c>
      <c r="T19" s="210">
        <f t="shared" si="12"/>
        <v>121</v>
      </c>
      <c r="U19" s="209">
        <f t="shared" si="12"/>
        <v>0</v>
      </c>
      <c r="V19" s="210">
        <f t="shared" si="12"/>
        <v>0</v>
      </c>
    </row>
    <row r="20" spans="1:23" ht="12.75">
      <c r="A20" s="54" t="s">
        <v>95</v>
      </c>
      <c r="B20" s="55" t="s">
        <v>96</v>
      </c>
      <c r="C20" s="56"/>
      <c r="D20" s="54" t="s">
        <v>11</v>
      </c>
      <c r="E20" s="56"/>
      <c r="F20" s="61">
        <v>112</v>
      </c>
      <c r="G20" s="71"/>
      <c r="H20" s="70">
        <v>112</v>
      </c>
      <c r="I20" s="61">
        <v>108</v>
      </c>
      <c r="J20" s="61">
        <v>45</v>
      </c>
      <c r="K20" s="61">
        <v>63</v>
      </c>
      <c r="L20" s="71"/>
      <c r="M20" s="71"/>
      <c r="N20" s="61">
        <v>4</v>
      </c>
      <c r="O20" s="71"/>
      <c r="P20" s="145"/>
      <c r="Q20" s="195">
        <v>28</v>
      </c>
      <c r="R20" s="194">
        <v>34</v>
      </c>
      <c r="S20" s="195">
        <v>28</v>
      </c>
      <c r="T20" s="133">
        <v>22</v>
      </c>
      <c r="U20" s="184"/>
      <c r="V20" s="142"/>
    </row>
    <row r="21" spans="1:23" ht="12.75">
      <c r="A21" s="54" t="s">
        <v>97</v>
      </c>
      <c r="B21" s="55" t="s">
        <v>98</v>
      </c>
      <c r="C21" s="54" t="s">
        <v>28</v>
      </c>
      <c r="D21" s="54"/>
      <c r="E21" s="56"/>
      <c r="F21" s="61">
        <v>196</v>
      </c>
      <c r="G21" s="71"/>
      <c r="H21" s="70">
        <v>196</v>
      </c>
      <c r="I21" s="61">
        <v>180</v>
      </c>
      <c r="J21" s="61">
        <v>83</v>
      </c>
      <c r="K21" s="61">
        <v>97</v>
      </c>
      <c r="L21" s="71"/>
      <c r="M21" s="71"/>
      <c r="N21" s="61">
        <v>4</v>
      </c>
      <c r="O21" s="61">
        <v>6</v>
      </c>
      <c r="P21" s="490">
        <v>6</v>
      </c>
      <c r="Q21" s="195">
        <v>66</v>
      </c>
      <c r="R21" s="192">
        <v>130</v>
      </c>
      <c r="S21" s="132"/>
      <c r="T21" s="131"/>
      <c r="U21" s="184"/>
      <c r="V21" s="142"/>
    </row>
    <row r="22" spans="1:23" ht="12.75">
      <c r="A22" s="54" t="s">
        <v>99</v>
      </c>
      <c r="B22" s="55" t="s">
        <v>100</v>
      </c>
      <c r="C22" s="56"/>
      <c r="D22" s="54" t="s">
        <v>11</v>
      </c>
      <c r="E22" s="56"/>
      <c r="F22" s="61">
        <v>118</v>
      </c>
      <c r="G22" s="71"/>
      <c r="H22" s="70">
        <v>118</v>
      </c>
      <c r="I22" s="61">
        <v>114</v>
      </c>
      <c r="J22" s="61"/>
      <c r="K22" s="61"/>
      <c r="L22" s="71"/>
      <c r="M22" s="71"/>
      <c r="N22" s="61">
        <v>4</v>
      </c>
      <c r="O22" s="71"/>
      <c r="P22" s="145"/>
      <c r="Q22" s="195">
        <v>41</v>
      </c>
      <c r="R22" s="133">
        <v>77</v>
      </c>
      <c r="S22" s="195"/>
      <c r="T22" s="194"/>
      <c r="U22" s="132"/>
      <c r="V22" s="142"/>
    </row>
    <row r="23" spans="1:23" ht="12.75">
      <c r="A23" s="54" t="s">
        <v>101</v>
      </c>
      <c r="B23" s="55" t="s">
        <v>102</v>
      </c>
      <c r="C23" s="54"/>
      <c r="D23" s="54" t="s">
        <v>11</v>
      </c>
      <c r="E23" s="56"/>
      <c r="F23" s="61">
        <v>76</v>
      </c>
      <c r="G23" s="71"/>
      <c r="H23" s="70">
        <v>76</v>
      </c>
      <c r="I23" s="61">
        <v>72</v>
      </c>
      <c r="J23" s="61"/>
      <c r="K23" s="61"/>
      <c r="L23" s="71"/>
      <c r="M23" s="71"/>
      <c r="N23" s="61">
        <v>4</v>
      </c>
      <c r="O23" s="71"/>
      <c r="P23" s="145"/>
      <c r="Q23" s="195">
        <v>22</v>
      </c>
      <c r="R23" s="133">
        <v>54</v>
      </c>
      <c r="S23" s="184"/>
      <c r="T23" s="142"/>
      <c r="U23" s="195"/>
      <c r="V23" s="131"/>
    </row>
    <row r="24" spans="1:23" ht="12.75">
      <c r="A24" s="54" t="s">
        <v>103</v>
      </c>
      <c r="B24" s="55" t="s">
        <v>194</v>
      </c>
      <c r="C24" s="56"/>
      <c r="D24" s="54" t="s">
        <v>11</v>
      </c>
      <c r="E24" s="56"/>
      <c r="F24" s="61">
        <v>175</v>
      </c>
      <c r="G24" s="71"/>
      <c r="H24" s="70">
        <v>175</v>
      </c>
      <c r="I24" s="61">
        <v>171</v>
      </c>
      <c r="J24" s="61"/>
      <c r="K24" s="61"/>
      <c r="L24" s="71"/>
      <c r="M24" s="71"/>
      <c r="N24" s="61">
        <v>4</v>
      </c>
      <c r="O24" s="71"/>
      <c r="P24" s="145"/>
      <c r="Q24" s="184"/>
      <c r="R24" s="194">
        <v>36</v>
      </c>
      <c r="S24" s="195">
        <v>40</v>
      </c>
      <c r="T24" s="133">
        <v>99</v>
      </c>
      <c r="U24" s="195"/>
      <c r="V24" s="131"/>
    </row>
    <row r="25" spans="1:23" ht="12.75">
      <c r="A25" s="54" t="s">
        <v>105</v>
      </c>
      <c r="B25" s="55" t="s">
        <v>109</v>
      </c>
      <c r="C25" s="56"/>
      <c r="D25" s="54" t="s">
        <v>11</v>
      </c>
      <c r="E25" s="56"/>
      <c r="F25" s="61">
        <v>76</v>
      </c>
      <c r="G25" s="71"/>
      <c r="H25" s="70">
        <v>76</v>
      </c>
      <c r="I25" s="61">
        <v>72</v>
      </c>
      <c r="J25" s="61">
        <v>63</v>
      </c>
      <c r="K25" s="61">
        <v>9</v>
      </c>
      <c r="L25" s="71"/>
      <c r="M25" s="71"/>
      <c r="N25" s="61">
        <v>4</v>
      </c>
      <c r="O25" s="71"/>
      <c r="P25" s="145"/>
      <c r="Q25" s="195">
        <v>22</v>
      </c>
      <c r="R25" s="133">
        <v>54</v>
      </c>
      <c r="S25" s="195"/>
      <c r="T25" s="142"/>
      <c r="U25" s="132"/>
      <c r="V25" s="142"/>
    </row>
    <row r="26" spans="1:23" ht="12.75">
      <c r="A26" s="54" t="s">
        <v>108</v>
      </c>
      <c r="B26" s="55" t="s">
        <v>106</v>
      </c>
      <c r="C26" s="56"/>
      <c r="D26" s="54"/>
      <c r="E26" s="54" t="s">
        <v>17</v>
      </c>
      <c r="F26" s="61">
        <v>36</v>
      </c>
      <c r="G26" s="71"/>
      <c r="H26" s="70">
        <v>36</v>
      </c>
      <c r="I26" s="61">
        <v>36</v>
      </c>
      <c r="J26" s="61">
        <v>36</v>
      </c>
      <c r="K26" s="71"/>
      <c r="L26" s="71"/>
      <c r="M26" s="71"/>
      <c r="N26" s="71"/>
      <c r="O26" s="71"/>
      <c r="P26" s="145"/>
      <c r="Q26" s="224">
        <v>36</v>
      </c>
      <c r="R26" s="142"/>
      <c r="S26" s="184"/>
      <c r="T26" s="142"/>
      <c r="U26" s="184"/>
      <c r="V26" s="142"/>
    </row>
    <row r="27" spans="1:23" ht="17.25" customHeight="1">
      <c r="A27" s="512"/>
      <c r="B27" s="513" t="s">
        <v>107</v>
      </c>
      <c r="C27" s="512"/>
      <c r="D27" s="512"/>
      <c r="E27" s="512">
        <v>3</v>
      </c>
      <c r="F27" s="514">
        <f>SUM(F28:F29)</f>
        <v>110</v>
      </c>
      <c r="G27" s="514"/>
      <c r="H27" s="514">
        <f t="shared" ref="H27:I27" si="13">SUM(H28:H29)</f>
        <v>110</v>
      </c>
      <c r="I27" s="514">
        <f t="shared" si="13"/>
        <v>108</v>
      </c>
      <c r="J27" s="514"/>
      <c r="K27" s="514"/>
      <c r="L27" s="514"/>
      <c r="M27" s="514"/>
      <c r="N27" s="514">
        <f>SUM(N28)</f>
        <v>2</v>
      </c>
      <c r="O27" s="514"/>
      <c r="P27" s="515"/>
      <c r="Q27" s="643">
        <f t="shared" ref="Q27:R27" si="14">SUM(Q28:Q29)</f>
        <v>13</v>
      </c>
      <c r="R27" s="644">
        <f t="shared" si="14"/>
        <v>25</v>
      </c>
      <c r="S27" s="643"/>
      <c r="T27" s="644">
        <f t="shared" ref="T27:V27" si="15">SUM(T28:T29)</f>
        <v>72</v>
      </c>
      <c r="U27" s="643">
        <f t="shared" si="15"/>
        <v>0</v>
      </c>
      <c r="V27" s="644">
        <f t="shared" si="15"/>
        <v>0</v>
      </c>
      <c r="W27" s="19"/>
    </row>
    <row r="28" spans="1:23" ht="12.75">
      <c r="A28" s="61" t="s">
        <v>177</v>
      </c>
      <c r="B28" s="77" t="s">
        <v>360</v>
      </c>
      <c r="C28" s="61"/>
      <c r="D28" s="61"/>
      <c r="E28" s="61" t="s">
        <v>17</v>
      </c>
      <c r="F28" s="61">
        <v>38</v>
      </c>
      <c r="G28" s="71"/>
      <c r="H28" s="70">
        <v>38</v>
      </c>
      <c r="I28" s="61">
        <v>36</v>
      </c>
      <c r="J28" s="71"/>
      <c r="K28" s="71"/>
      <c r="L28" s="71"/>
      <c r="M28" s="71"/>
      <c r="N28" s="61">
        <v>2</v>
      </c>
      <c r="O28" s="71"/>
      <c r="P28" s="145"/>
      <c r="Q28" s="163">
        <v>13</v>
      </c>
      <c r="R28" s="236">
        <v>25</v>
      </c>
      <c r="S28" s="645"/>
      <c r="T28" s="235"/>
      <c r="U28" s="132"/>
      <c r="V28" s="131"/>
      <c r="W28" s="19"/>
    </row>
    <row r="29" spans="1:23" ht="25.5">
      <c r="A29" s="83" t="s">
        <v>361</v>
      </c>
      <c r="B29" s="340" t="s">
        <v>380</v>
      </c>
      <c r="C29" s="83"/>
      <c r="D29" s="83"/>
      <c r="E29" s="83" t="s">
        <v>17</v>
      </c>
      <c r="F29" s="83">
        <v>72</v>
      </c>
      <c r="G29" s="84"/>
      <c r="H29" s="88">
        <v>72</v>
      </c>
      <c r="I29" s="83">
        <v>72</v>
      </c>
      <c r="J29" s="84"/>
      <c r="K29" s="84"/>
      <c r="L29" s="84"/>
      <c r="M29" s="84"/>
      <c r="N29" s="84"/>
      <c r="O29" s="84"/>
      <c r="P29" s="166"/>
      <c r="Q29" s="157"/>
      <c r="R29" s="175"/>
      <c r="S29" s="646"/>
      <c r="T29" s="236">
        <v>72</v>
      </c>
      <c r="U29" s="163"/>
      <c r="V29" s="175"/>
      <c r="W29" s="19"/>
    </row>
    <row r="30" spans="1:23" ht="12.75">
      <c r="A30" s="38" t="s">
        <v>9</v>
      </c>
      <c r="B30" s="39" t="s">
        <v>270</v>
      </c>
      <c r="C30" s="38">
        <v>1</v>
      </c>
      <c r="D30" s="38">
        <v>6</v>
      </c>
      <c r="E30" s="38">
        <v>3</v>
      </c>
      <c r="F30" s="40">
        <f t="shared" ref="F30:K30" si="16">SUM(F31:F40)</f>
        <v>412</v>
      </c>
      <c r="G30" s="40">
        <f t="shared" si="16"/>
        <v>58</v>
      </c>
      <c r="H30" s="40">
        <f t="shared" si="16"/>
        <v>354</v>
      </c>
      <c r="I30" s="40">
        <f t="shared" si="16"/>
        <v>352</v>
      </c>
      <c r="J30" s="40">
        <f t="shared" si="16"/>
        <v>158</v>
      </c>
      <c r="K30" s="40">
        <f t="shared" si="16"/>
        <v>108</v>
      </c>
      <c r="L30" s="40"/>
      <c r="M30" s="40"/>
      <c r="N30" s="40">
        <f t="shared" ref="N30:V30" si="17">SUM(N31:N40)</f>
        <v>6</v>
      </c>
      <c r="O30" s="40">
        <f t="shared" si="17"/>
        <v>6</v>
      </c>
      <c r="P30" s="137">
        <f t="shared" si="17"/>
        <v>6</v>
      </c>
      <c r="Q30" s="138">
        <f t="shared" si="17"/>
        <v>50</v>
      </c>
      <c r="R30" s="139">
        <f t="shared" si="17"/>
        <v>0</v>
      </c>
      <c r="S30" s="138">
        <f t="shared" si="17"/>
        <v>192</v>
      </c>
      <c r="T30" s="139">
        <f t="shared" si="17"/>
        <v>88</v>
      </c>
      <c r="U30" s="138">
        <f t="shared" si="17"/>
        <v>36</v>
      </c>
      <c r="V30" s="139">
        <f t="shared" si="17"/>
        <v>46</v>
      </c>
    </row>
    <row r="31" spans="1:23" ht="12.75">
      <c r="A31" s="54" t="s">
        <v>10</v>
      </c>
      <c r="B31" s="77" t="s">
        <v>363</v>
      </c>
      <c r="C31" s="61"/>
      <c r="D31" s="61" t="s">
        <v>11</v>
      </c>
      <c r="E31" s="71"/>
      <c r="F31" s="61">
        <v>46</v>
      </c>
      <c r="G31" s="61">
        <v>8</v>
      </c>
      <c r="H31" s="70">
        <v>38</v>
      </c>
      <c r="I31" s="61">
        <v>36</v>
      </c>
      <c r="J31" s="61">
        <v>28</v>
      </c>
      <c r="K31" s="61">
        <v>8</v>
      </c>
      <c r="L31" s="71"/>
      <c r="M31" s="71"/>
      <c r="N31" s="61">
        <v>2</v>
      </c>
      <c r="O31" s="71"/>
      <c r="P31" s="145"/>
      <c r="Q31" s="184"/>
      <c r="R31" s="142"/>
      <c r="S31" s="132"/>
      <c r="T31" s="133">
        <v>46</v>
      </c>
      <c r="U31" s="132"/>
      <c r="V31" s="142"/>
    </row>
    <row r="32" spans="1:23" ht="12.75">
      <c r="A32" s="54" t="s">
        <v>12</v>
      </c>
      <c r="B32" s="77" t="s">
        <v>53</v>
      </c>
      <c r="C32" s="61"/>
      <c r="D32" s="61" t="s">
        <v>11</v>
      </c>
      <c r="E32" s="71"/>
      <c r="F32" s="61">
        <v>46</v>
      </c>
      <c r="G32" s="61">
        <v>8</v>
      </c>
      <c r="H32" s="70">
        <v>38</v>
      </c>
      <c r="I32" s="61">
        <v>36</v>
      </c>
      <c r="J32" s="61">
        <v>30</v>
      </c>
      <c r="K32" s="61">
        <v>6</v>
      </c>
      <c r="L32" s="71"/>
      <c r="M32" s="71"/>
      <c r="N32" s="61">
        <v>2</v>
      </c>
      <c r="O32" s="61"/>
      <c r="P32" s="490"/>
      <c r="Q32" s="195"/>
      <c r="R32" s="131"/>
      <c r="S32" s="189">
        <v>46</v>
      </c>
      <c r="T32" s="131"/>
      <c r="U32" s="184"/>
      <c r="V32" s="142"/>
    </row>
    <row r="33" spans="1:23" ht="12.75">
      <c r="A33" s="54" t="s">
        <v>13</v>
      </c>
      <c r="B33" s="77" t="s">
        <v>364</v>
      </c>
      <c r="C33" s="61"/>
      <c r="D33" s="61" t="s">
        <v>11</v>
      </c>
      <c r="E33" s="71"/>
      <c r="F33" s="61">
        <v>42</v>
      </c>
      <c r="G33" s="61">
        <v>8</v>
      </c>
      <c r="H33" s="70">
        <v>34</v>
      </c>
      <c r="I33" s="61">
        <v>32</v>
      </c>
      <c r="J33" s="61"/>
      <c r="K33" s="61">
        <v>32</v>
      </c>
      <c r="L33" s="71"/>
      <c r="M33" s="71"/>
      <c r="N33" s="61">
        <v>2</v>
      </c>
      <c r="O33" s="71"/>
      <c r="P33" s="145"/>
      <c r="Q33" s="184"/>
      <c r="R33" s="142"/>
      <c r="S33" s="184"/>
      <c r="T33" s="142"/>
      <c r="U33" s="195">
        <v>20</v>
      </c>
      <c r="V33" s="133">
        <v>22</v>
      </c>
    </row>
    <row r="34" spans="1:23" ht="12.75">
      <c r="A34" s="54" t="s">
        <v>14</v>
      </c>
      <c r="B34" s="77" t="s">
        <v>16</v>
      </c>
      <c r="C34" s="71"/>
      <c r="D34" s="61" t="s">
        <v>11</v>
      </c>
      <c r="E34" s="71"/>
      <c r="F34" s="61">
        <v>44</v>
      </c>
      <c r="G34" s="61">
        <v>8</v>
      </c>
      <c r="H34" s="70">
        <v>36</v>
      </c>
      <c r="I34" s="61">
        <v>52</v>
      </c>
      <c r="J34" s="61"/>
      <c r="K34" s="61"/>
      <c r="L34" s="71"/>
      <c r="M34" s="71"/>
      <c r="N34" s="61"/>
      <c r="O34" s="71"/>
      <c r="P34" s="145"/>
      <c r="Q34" s="184"/>
      <c r="R34" s="142"/>
      <c r="S34" s="189">
        <v>44</v>
      </c>
      <c r="T34" s="129"/>
      <c r="U34" s="132"/>
      <c r="V34" s="142"/>
    </row>
    <row r="35" spans="1:23" ht="12.75">
      <c r="A35" s="54" t="s">
        <v>15</v>
      </c>
      <c r="B35" s="77" t="s">
        <v>50</v>
      </c>
      <c r="C35" s="71"/>
      <c r="D35" s="61"/>
      <c r="E35" s="61" t="s">
        <v>21</v>
      </c>
      <c r="F35" s="61">
        <v>40</v>
      </c>
      <c r="G35" s="61"/>
      <c r="H35" s="70">
        <v>40</v>
      </c>
      <c r="I35" s="61">
        <v>40</v>
      </c>
      <c r="J35" s="61"/>
      <c r="K35" s="61">
        <v>40</v>
      </c>
      <c r="L35" s="71"/>
      <c r="M35" s="71"/>
      <c r="N35" s="61"/>
      <c r="O35" s="71"/>
      <c r="P35" s="145"/>
      <c r="Q35" s="184"/>
      <c r="R35" s="142"/>
      <c r="S35" s="184"/>
      <c r="T35" s="142"/>
      <c r="U35" s="224">
        <v>16</v>
      </c>
      <c r="V35" s="223">
        <v>24</v>
      </c>
    </row>
    <row r="36" spans="1:23" ht="12.75">
      <c r="A36" s="54"/>
      <c r="B36" s="552" t="s">
        <v>128</v>
      </c>
      <c r="C36" s="71"/>
      <c r="D36" s="61"/>
      <c r="E36" s="71"/>
      <c r="F36" s="61"/>
      <c r="G36" s="61"/>
      <c r="H36" s="70"/>
      <c r="I36" s="61"/>
      <c r="J36" s="61"/>
      <c r="K36" s="61"/>
      <c r="L36" s="71"/>
      <c r="M36" s="71"/>
      <c r="N36" s="61"/>
      <c r="O36" s="71"/>
      <c r="P36" s="145"/>
      <c r="Q36" s="184"/>
      <c r="R36" s="142"/>
      <c r="S36" s="184"/>
      <c r="T36" s="142"/>
      <c r="U36" s="184"/>
      <c r="V36" s="142"/>
    </row>
    <row r="37" spans="1:23" ht="12.75">
      <c r="A37" s="54" t="s">
        <v>19</v>
      </c>
      <c r="B37" s="109" t="s">
        <v>365</v>
      </c>
      <c r="C37" s="61" t="s">
        <v>28</v>
      </c>
      <c r="D37" s="61"/>
      <c r="E37" s="71"/>
      <c r="F37" s="61">
        <v>60</v>
      </c>
      <c r="G37" s="61">
        <v>8</v>
      </c>
      <c r="H37" s="70">
        <v>52</v>
      </c>
      <c r="I37" s="61">
        <v>40</v>
      </c>
      <c r="J37" s="61">
        <v>30</v>
      </c>
      <c r="K37" s="61">
        <v>10</v>
      </c>
      <c r="L37" s="71"/>
      <c r="M37" s="71"/>
      <c r="N37" s="61"/>
      <c r="O37" s="61">
        <v>6</v>
      </c>
      <c r="P37" s="490">
        <v>6</v>
      </c>
      <c r="Q37" s="195"/>
      <c r="R37" s="131"/>
      <c r="S37" s="228">
        <v>60</v>
      </c>
      <c r="T37" s="131"/>
      <c r="U37" s="184"/>
      <c r="V37" s="142"/>
    </row>
    <row r="38" spans="1:23" ht="12.75">
      <c r="A38" s="54" t="s">
        <v>54</v>
      </c>
      <c r="B38" s="77" t="s">
        <v>52</v>
      </c>
      <c r="C38" s="61"/>
      <c r="D38" s="61" t="s">
        <v>11</v>
      </c>
      <c r="E38" s="71"/>
      <c r="F38" s="61">
        <v>42</v>
      </c>
      <c r="G38" s="61">
        <v>8</v>
      </c>
      <c r="H38" s="70">
        <v>34</v>
      </c>
      <c r="I38" s="61">
        <v>34</v>
      </c>
      <c r="J38" s="61"/>
      <c r="K38" s="61"/>
      <c r="L38" s="71"/>
      <c r="M38" s="71"/>
      <c r="N38" s="61"/>
      <c r="O38" s="71"/>
      <c r="P38" s="145"/>
      <c r="Q38" s="184"/>
      <c r="R38" s="142"/>
      <c r="S38" s="184"/>
      <c r="T38" s="133">
        <v>42</v>
      </c>
      <c r="U38" s="132"/>
      <c r="V38" s="131"/>
    </row>
    <row r="39" spans="1:23" ht="12.75">
      <c r="A39" s="54" t="s">
        <v>126</v>
      </c>
      <c r="B39" s="77" t="s">
        <v>366</v>
      </c>
      <c r="C39" s="71"/>
      <c r="D39" s="61"/>
      <c r="E39" s="61" t="s">
        <v>17</v>
      </c>
      <c r="F39" s="61">
        <v>50</v>
      </c>
      <c r="G39" s="61">
        <v>2</v>
      </c>
      <c r="H39" s="70">
        <v>48</v>
      </c>
      <c r="I39" s="61">
        <v>48</v>
      </c>
      <c r="J39" s="61">
        <v>44</v>
      </c>
      <c r="K39" s="61">
        <v>4</v>
      </c>
      <c r="L39" s="71"/>
      <c r="M39" s="71"/>
      <c r="N39" s="71"/>
      <c r="O39" s="71"/>
      <c r="P39" s="145"/>
      <c r="Q39" s="224">
        <v>50</v>
      </c>
      <c r="R39" s="131"/>
      <c r="S39" s="184"/>
      <c r="T39" s="142"/>
      <c r="U39" s="184"/>
      <c r="V39" s="142"/>
    </row>
    <row r="40" spans="1:23" ht="12.75">
      <c r="A40" s="54" t="s">
        <v>127</v>
      </c>
      <c r="B40" s="77" t="s">
        <v>367</v>
      </c>
      <c r="C40" s="71"/>
      <c r="D40" s="61" t="s">
        <v>11</v>
      </c>
      <c r="E40" s="71"/>
      <c r="F40" s="61">
        <v>42</v>
      </c>
      <c r="G40" s="61">
        <v>8</v>
      </c>
      <c r="H40" s="70">
        <v>34</v>
      </c>
      <c r="I40" s="61">
        <v>34</v>
      </c>
      <c r="J40" s="61">
        <v>26</v>
      </c>
      <c r="K40" s="61">
        <v>8</v>
      </c>
      <c r="L40" s="71"/>
      <c r="M40" s="71"/>
      <c r="N40" s="61"/>
      <c r="O40" s="71"/>
      <c r="P40" s="145"/>
      <c r="Q40" s="184"/>
      <c r="R40" s="142"/>
      <c r="S40" s="189">
        <v>42</v>
      </c>
      <c r="T40" s="142"/>
      <c r="U40" s="132"/>
      <c r="V40" s="131"/>
    </row>
    <row r="41" spans="1:23" ht="12.75">
      <c r="A41" s="73" t="s">
        <v>22</v>
      </c>
      <c r="B41" s="238" t="s">
        <v>123</v>
      </c>
      <c r="C41" s="73">
        <v>4</v>
      </c>
      <c r="D41" s="73">
        <v>4</v>
      </c>
      <c r="E41" s="75"/>
      <c r="F41" s="75">
        <f>SUM(F43,F48)</f>
        <v>1792</v>
      </c>
      <c r="G41" s="75">
        <f>SUM(G42)</f>
        <v>60</v>
      </c>
      <c r="H41" s="75">
        <f>SUM(H43,H48)</f>
        <v>1732</v>
      </c>
      <c r="I41" s="75">
        <f t="shared" ref="I41:L41" si="18">SUM(I42)</f>
        <v>280</v>
      </c>
      <c r="J41" s="75">
        <f t="shared" si="18"/>
        <v>186</v>
      </c>
      <c r="K41" s="75">
        <f t="shared" si="18"/>
        <v>94</v>
      </c>
      <c r="L41" s="75">
        <f t="shared" si="18"/>
        <v>504</v>
      </c>
      <c r="M41" s="75">
        <f>SUM(M43,M48)</f>
        <v>900</v>
      </c>
      <c r="N41" s="75">
        <f t="shared" ref="N41:V41" si="19">SUM(N42)</f>
        <v>12</v>
      </c>
      <c r="O41" s="75">
        <f t="shared" si="19"/>
        <v>12</v>
      </c>
      <c r="P41" s="119">
        <f t="shared" si="19"/>
        <v>24</v>
      </c>
      <c r="Q41" s="120">
        <f t="shared" si="19"/>
        <v>0</v>
      </c>
      <c r="R41" s="121">
        <f t="shared" si="19"/>
        <v>0</v>
      </c>
      <c r="S41" s="120">
        <f t="shared" si="19"/>
        <v>141</v>
      </c>
      <c r="T41" s="121">
        <f t="shared" si="19"/>
        <v>329</v>
      </c>
      <c r="U41" s="120">
        <f t="shared" si="19"/>
        <v>576</v>
      </c>
      <c r="V41" s="121">
        <f t="shared" si="19"/>
        <v>746</v>
      </c>
    </row>
    <row r="42" spans="1:23" ht="12.75">
      <c r="A42" s="557" t="s">
        <v>23</v>
      </c>
      <c r="B42" s="558" t="s">
        <v>24</v>
      </c>
      <c r="C42" s="557">
        <v>4</v>
      </c>
      <c r="D42" s="557">
        <v>4</v>
      </c>
      <c r="E42" s="559"/>
      <c r="F42" s="559">
        <f t="shared" ref="F42:V42" si="20">SUM(F43,F48)</f>
        <v>1792</v>
      </c>
      <c r="G42" s="559">
        <f t="shared" si="20"/>
        <v>60</v>
      </c>
      <c r="H42" s="559">
        <f t="shared" si="20"/>
        <v>1732</v>
      </c>
      <c r="I42" s="559">
        <f t="shared" si="20"/>
        <v>280</v>
      </c>
      <c r="J42" s="559">
        <f t="shared" si="20"/>
        <v>186</v>
      </c>
      <c r="K42" s="559">
        <f t="shared" si="20"/>
        <v>94</v>
      </c>
      <c r="L42" s="559">
        <f t="shared" si="20"/>
        <v>504</v>
      </c>
      <c r="M42" s="559">
        <f t="shared" si="20"/>
        <v>900</v>
      </c>
      <c r="N42" s="559">
        <f t="shared" si="20"/>
        <v>12</v>
      </c>
      <c r="O42" s="559">
        <f t="shared" si="20"/>
        <v>12</v>
      </c>
      <c r="P42" s="560">
        <f t="shared" si="20"/>
        <v>24</v>
      </c>
      <c r="Q42" s="562">
        <f t="shared" si="20"/>
        <v>0</v>
      </c>
      <c r="R42" s="649">
        <f t="shared" si="20"/>
        <v>0</v>
      </c>
      <c r="S42" s="562">
        <f t="shared" si="20"/>
        <v>141</v>
      </c>
      <c r="T42" s="649">
        <f t="shared" si="20"/>
        <v>329</v>
      </c>
      <c r="U42" s="562">
        <f t="shared" si="20"/>
        <v>576</v>
      </c>
      <c r="V42" s="649">
        <f t="shared" si="20"/>
        <v>746</v>
      </c>
      <c r="W42" s="19"/>
    </row>
    <row r="43" spans="1:23" ht="25.5">
      <c r="A43" s="92" t="s">
        <v>25</v>
      </c>
      <c r="B43" s="93" t="s">
        <v>368</v>
      </c>
      <c r="C43" s="92">
        <v>2</v>
      </c>
      <c r="D43" s="92">
        <v>2</v>
      </c>
      <c r="E43" s="94"/>
      <c r="F43" s="94">
        <f t="shared" ref="F43:V43" si="21">SUM(F44:F47)</f>
        <v>878</v>
      </c>
      <c r="G43" s="94">
        <f t="shared" si="21"/>
        <v>30</v>
      </c>
      <c r="H43" s="94">
        <f t="shared" si="21"/>
        <v>848</v>
      </c>
      <c r="I43" s="94">
        <f t="shared" si="21"/>
        <v>140</v>
      </c>
      <c r="J43" s="94">
        <f t="shared" si="21"/>
        <v>89</v>
      </c>
      <c r="K43" s="94">
        <f t="shared" si="21"/>
        <v>51</v>
      </c>
      <c r="L43" s="94">
        <f t="shared" si="21"/>
        <v>252</v>
      </c>
      <c r="M43" s="94">
        <f t="shared" si="21"/>
        <v>432</v>
      </c>
      <c r="N43" s="94">
        <f t="shared" si="21"/>
        <v>6</v>
      </c>
      <c r="O43" s="94">
        <f t="shared" si="21"/>
        <v>6</v>
      </c>
      <c r="P43" s="170">
        <f t="shared" si="21"/>
        <v>12</v>
      </c>
      <c r="Q43" s="171">
        <f t="shared" si="21"/>
        <v>0</v>
      </c>
      <c r="R43" s="172">
        <f t="shared" si="21"/>
        <v>0</v>
      </c>
      <c r="S43" s="171">
        <f t="shared" si="21"/>
        <v>141</v>
      </c>
      <c r="T43" s="172">
        <f t="shared" si="21"/>
        <v>299</v>
      </c>
      <c r="U43" s="171">
        <f t="shared" si="21"/>
        <v>438</v>
      </c>
      <c r="V43" s="172">
        <f t="shared" si="21"/>
        <v>0</v>
      </c>
    </row>
    <row r="44" spans="1:23" ht="12.75">
      <c r="A44" s="54" t="s">
        <v>27</v>
      </c>
      <c r="B44" s="55" t="s">
        <v>369</v>
      </c>
      <c r="C44" s="54" t="s">
        <v>28</v>
      </c>
      <c r="D44" s="54"/>
      <c r="E44" s="56"/>
      <c r="F44" s="54">
        <v>188</v>
      </c>
      <c r="G44" s="54">
        <v>30</v>
      </c>
      <c r="H44" s="37">
        <v>158</v>
      </c>
      <c r="I44" s="54">
        <v>140</v>
      </c>
      <c r="J44" s="54">
        <v>89</v>
      </c>
      <c r="K44" s="54">
        <v>51</v>
      </c>
      <c r="L44" s="54"/>
      <c r="M44" s="54"/>
      <c r="N44" s="54">
        <v>6</v>
      </c>
      <c r="O44" s="54">
        <v>6</v>
      </c>
      <c r="P44" s="225">
        <v>6</v>
      </c>
      <c r="Q44" s="195"/>
      <c r="R44" s="194"/>
      <c r="S44" s="132">
        <v>85</v>
      </c>
      <c r="T44" s="192">
        <v>103</v>
      </c>
      <c r="U44" s="184"/>
      <c r="V44" s="229"/>
    </row>
    <row r="45" spans="1:23" ht="12.75">
      <c r="A45" s="54" t="s">
        <v>29</v>
      </c>
      <c r="B45" s="76" t="s">
        <v>382</v>
      </c>
      <c r="C45" s="54"/>
      <c r="D45" s="54" t="s">
        <v>11</v>
      </c>
      <c r="E45" s="56"/>
      <c r="F45" s="54">
        <v>252</v>
      </c>
      <c r="G45" s="54"/>
      <c r="H45" s="37">
        <v>252</v>
      </c>
      <c r="I45" s="54"/>
      <c r="J45" s="54"/>
      <c r="K45" s="54"/>
      <c r="L45" s="54">
        <v>252</v>
      </c>
      <c r="M45" s="56"/>
      <c r="N45" s="56"/>
      <c r="O45" s="56"/>
      <c r="P45" s="125"/>
      <c r="Q45" s="195"/>
      <c r="R45" s="131"/>
      <c r="S45" s="195">
        <v>56</v>
      </c>
      <c r="T45" s="133">
        <v>196</v>
      </c>
      <c r="U45" s="184"/>
      <c r="V45" s="229"/>
    </row>
    <row r="46" spans="1:23" ht="12.75">
      <c r="A46" s="54" t="s">
        <v>31</v>
      </c>
      <c r="B46" s="55" t="s">
        <v>32</v>
      </c>
      <c r="C46" s="56"/>
      <c r="D46" s="54" t="s">
        <v>11</v>
      </c>
      <c r="E46" s="56"/>
      <c r="F46" s="54">
        <v>432</v>
      </c>
      <c r="G46" s="56"/>
      <c r="H46" s="37">
        <v>432</v>
      </c>
      <c r="I46" s="56"/>
      <c r="J46" s="56"/>
      <c r="K46" s="56"/>
      <c r="L46" s="56"/>
      <c r="M46" s="54">
        <v>432</v>
      </c>
      <c r="N46" s="56"/>
      <c r="O46" s="56"/>
      <c r="P46" s="125"/>
      <c r="Q46" s="184"/>
      <c r="R46" s="142"/>
      <c r="S46" s="195"/>
      <c r="T46" s="131"/>
      <c r="U46" s="189">
        <v>432</v>
      </c>
      <c r="V46" s="194"/>
    </row>
    <row r="47" spans="1:23" ht="12.75">
      <c r="A47" s="54" t="s">
        <v>370</v>
      </c>
      <c r="B47" s="55" t="s">
        <v>371</v>
      </c>
      <c r="C47" s="54" t="s">
        <v>26</v>
      </c>
      <c r="D47" s="54"/>
      <c r="E47" s="56"/>
      <c r="F47" s="54">
        <v>6</v>
      </c>
      <c r="G47" s="54"/>
      <c r="H47" s="37">
        <v>6</v>
      </c>
      <c r="I47" s="54"/>
      <c r="J47" s="54"/>
      <c r="K47" s="54"/>
      <c r="L47" s="56"/>
      <c r="M47" s="56"/>
      <c r="N47" s="56"/>
      <c r="O47" s="56"/>
      <c r="P47" s="225">
        <v>6</v>
      </c>
      <c r="Q47" s="184"/>
      <c r="R47" s="142"/>
      <c r="S47" s="184"/>
      <c r="T47" s="131"/>
      <c r="U47" s="228">
        <v>6</v>
      </c>
      <c r="V47" s="229"/>
    </row>
    <row r="48" spans="1:23" ht="12.75">
      <c r="A48" s="92" t="s">
        <v>55</v>
      </c>
      <c r="B48" s="93" t="s">
        <v>56</v>
      </c>
      <c r="C48" s="92">
        <v>2</v>
      </c>
      <c r="D48" s="92">
        <v>2</v>
      </c>
      <c r="E48" s="94"/>
      <c r="F48" s="94">
        <f t="shared" ref="F48:V48" si="22">SUM(F49:F52)</f>
        <v>914</v>
      </c>
      <c r="G48" s="94">
        <f t="shared" si="22"/>
        <v>30</v>
      </c>
      <c r="H48" s="94">
        <f t="shared" si="22"/>
        <v>884</v>
      </c>
      <c r="I48" s="94">
        <f t="shared" si="22"/>
        <v>140</v>
      </c>
      <c r="J48" s="94">
        <f t="shared" si="22"/>
        <v>97</v>
      </c>
      <c r="K48" s="94">
        <f t="shared" si="22"/>
        <v>43</v>
      </c>
      <c r="L48" s="94">
        <f t="shared" si="22"/>
        <v>252</v>
      </c>
      <c r="M48" s="94">
        <f t="shared" si="22"/>
        <v>468</v>
      </c>
      <c r="N48" s="94">
        <f t="shared" si="22"/>
        <v>6</v>
      </c>
      <c r="O48" s="94">
        <f t="shared" si="22"/>
        <v>6</v>
      </c>
      <c r="P48" s="170">
        <f t="shared" si="22"/>
        <v>12</v>
      </c>
      <c r="Q48" s="171">
        <f t="shared" si="22"/>
        <v>0</v>
      </c>
      <c r="R48" s="172">
        <f t="shared" si="22"/>
        <v>0</v>
      </c>
      <c r="S48" s="171">
        <f t="shared" si="22"/>
        <v>0</v>
      </c>
      <c r="T48" s="172">
        <f t="shared" si="22"/>
        <v>30</v>
      </c>
      <c r="U48" s="171">
        <f t="shared" si="22"/>
        <v>138</v>
      </c>
      <c r="V48" s="172">
        <f t="shared" si="22"/>
        <v>746</v>
      </c>
    </row>
    <row r="49" spans="1:23" ht="12.75">
      <c r="A49" s="54" t="s">
        <v>57</v>
      </c>
      <c r="B49" s="76" t="s">
        <v>58</v>
      </c>
      <c r="C49" s="54" t="s">
        <v>28</v>
      </c>
      <c r="D49" s="54"/>
      <c r="E49" s="56"/>
      <c r="F49" s="54">
        <v>188</v>
      </c>
      <c r="G49" s="54">
        <v>30</v>
      </c>
      <c r="H49" s="37">
        <v>158</v>
      </c>
      <c r="I49" s="54">
        <v>140</v>
      </c>
      <c r="J49" s="54">
        <v>97</v>
      </c>
      <c r="K49" s="54">
        <v>43</v>
      </c>
      <c r="L49" s="56"/>
      <c r="M49" s="56"/>
      <c r="N49" s="54">
        <v>6</v>
      </c>
      <c r="O49" s="54">
        <v>6</v>
      </c>
      <c r="P49" s="225">
        <v>6</v>
      </c>
      <c r="Q49" s="178"/>
      <c r="R49" s="179"/>
      <c r="S49" s="195"/>
      <c r="T49" s="194">
        <v>30</v>
      </c>
      <c r="U49" s="132">
        <v>66</v>
      </c>
      <c r="V49" s="192">
        <v>92</v>
      </c>
    </row>
    <row r="50" spans="1:23" ht="12.75">
      <c r="A50" s="54" t="s">
        <v>59</v>
      </c>
      <c r="B50" s="98" t="s">
        <v>30</v>
      </c>
      <c r="C50" s="27"/>
      <c r="D50" s="27" t="s">
        <v>11</v>
      </c>
      <c r="E50" s="29"/>
      <c r="F50" s="27">
        <v>252</v>
      </c>
      <c r="G50" s="27"/>
      <c r="H50" s="28">
        <v>252</v>
      </c>
      <c r="I50" s="27"/>
      <c r="J50" s="27"/>
      <c r="K50" s="27"/>
      <c r="L50" s="27">
        <v>252</v>
      </c>
      <c r="M50" s="29"/>
      <c r="N50" s="29"/>
      <c r="O50" s="29"/>
      <c r="P50" s="183"/>
      <c r="Q50" s="178"/>
      <c r="R50" s="179"/>
      <c r="S50" s="195"/>
      <c r="T50" s="194"/>
      <c r="U50" s="132">
        <v>72</v>
      </c>
      <c r="V50" s="133">
        <v>180</v>
      </c>
    </row>
    <row r="51" spans="1:23" ht="12.75">
      <c r="A51" s="27" t="s">
        <v>60</v>
      </c>
      <c r="B51" s="98" t="s">
        <v>32</v>
      </c>
      <c r="C51" s="27"/>
      <c r="D51" s="27" t="s">
        <v>11</v>
      </c>
      <c r="E51" s="29"/>
      <c r="F51" s="27">
        <v>468</v>
      </c>
      <c r="G51" s="29"/>
      <c r="H51" s="28">
        <v>468</v>
      </c>
      <c r="I51" s="29"/>
      <c r="J51" s="29"/>
      <c r="K51" s="29"/>
      <c r="L51" s="29"/>
      <c r="M51" s="27">
        <v>468</v>
      </c>
      <c r="N51" s="29"/>
      <c r="O51" s="29"/>
      <c r="P51" s="183"/>
      <c r="Q51" s="178"/>
      <c r="R51" s="179"/>
      <c r="S51" s="184"/>
      <c r="T51" s="142"/>
      <c r="U51" s="195"/>
      <c r="V51" s="133">
        <v>468</v>
      </c>
    </row>
    <row r="52" spans="1:23" ht="12.75">
      <c r="A52" s="27" t="s">
        <v>372</v>
      </c>
      <c r="B52" s="98" t="s">
        <v>373</v>
      </c>
      <c r="C52" s="27" t="s">
        <v>26</v>
      </c>
      <c r="D52" s="29"/>
      <c r="E52" s="29"/>
      <c r="F52" s="27">
        <v>6</v>
      </c>
      <c r="G52" s="27"/>
      <c r="H52" s="28">
        <v>6</v>
      </c>
      <c r="I52" s="27"/>
      <c r="J52" s="27"/>
      <c r="K52" s="27"/>
      <c r="L52" s="29"/>
      <c r="M52" s="29"/>
      <c r="N52" s="29"/>
      <c r="O52" s="29"/>
      <c r="P52" s="32">
        <v>6</v>
      </c>
      <c r="Q52" s="178"/>
      <c r="R52" s="179"/>
      <c r="S52" s="184"/>
      <c r="T52" s="142"/>
      <c r="U52" s="184"/>
      <c r="V52" s="192">
        <v>6</v>
      </c>
    </row>
    <row r="53" spans="1:23" ht="12.75">
      <c r="A53" s="588" t="s">
        <v>150</v>
      </c>
      <c r="B53" s="589" t="s">
        <v>151</v>
      </c>
      <c r="C53" s="590"/>
      <c r="D53" s="590"/>
      <c r="E53" s="590"/>
      <c r="F53" s="591">
        <v>72</v>
      </c>
      <c r="G53" s="590"/>
      <c r="H53" s="588">
        <v>72</v>
      </c>
      <c r="I53" s="591">
        <v>72</v>
      </c>
      <c r="J53" s="590"/>
      <c r="K53" s="590"/>
      <c r="L53" s="590"/>
      <c r="M53" s="590"/>
      <c r="N53" s="590"/>
      <c r="O53" s="590"/>
      <c r="P53" s="592"/>
      <c r="Q53" s="594"/>
      <c r="R53" s="601"/>
      <c r="S53" s="594"/>
      <c r="T53" s="601"/>
      <c r="U53" s="594"/>
      <c r="V53" s="650">
        <v>72</v>
      </c>
      <c r="W53" s="19"/>
    </row>
    <row r="54" spans="1:23" ht="12.75">
      <c r="A54" s="106"/>
      <c r="B54" s="107" t="s">
        <v>238</v>
      </c>
      <c r="C54" s="21"/>
      <c r="D54" s="21"/>
      <c r="E54" s="21"/>
      <c r="F54" s="21">
        <f>SUM(F8,F30,F41,F53)</f>
        <v>4428</v>
      </c>
      <c r="G54" s="21">
        <f>SUM(G30,G41)</f>
        <v>118</v>
      </c>
      <c r="H54" s="21">
        <f t="shared" ref="H54:I54" si="23">SUM(H8,H30,H41,H53)</f>
        <v>4310</v>
      </c>
      <c r="I54" s="21">
        <f t="shared" si="23"/>
        <v>2756</v>
      </c>
      <c r="J54" s="21"/>
      <c r="K54" s="21"/>
      <c r="L54" s="21">
        <f t="shared" ref="L54:M54" si="24">SUM(L41)</f>
        <v>504</v>
      </c>
      <c r="M54" s="21">
        <f t="shared" si="24"/>
        <v>900</v>
      </c>
      <c r="N54" s="21">
        <f t="shared" ref="N54:P54" si="25">SUM(N8,N30,N41)</f>
        <v>82</v>
      </c>
      <c r="O54" s="21">
        <f t="shared" si="25"/>
        <v>36</v>
      </c>
      <c r="P54" s="193">
        <f t="shared" si="25"/>
        <v>48</v>
      </c>
      <c r="Q54" s="141">
        <f t="shared" ref="Q54:T54" si="26">SUM(Q41,Q30,Q8)</f>
        <v>612</v>
      </c>
      <c r="R54" s="140">
        <f t="shared" si="26"/>
        <v>864</v>
      </c>
      <c r="S54" s="141">
        <f t="shared" si="26"/>
        <v>612</v>
      </c>
      <c r="T54" s="140">
        <f t="shared" si="26"/>
        <v>864</v>
      </c>
      <c r="U54" s="141">
        <f>SUM(U8,U30,U41)</f>
        <v>612</v>
      </c>
      <c r="V54" s="140">
        <f>SUM(V8,V30,V41,V53)</f>
        <v>864</v>
      </c>
    </row>
    <row r="55" spans="1:23" ht="12.75">
      <c r="A55" s="693" t="s">
        <v>383</v>
      </c>
      <c r="B55" s="685"/>
      <c r="C55" s="685"/>
      <c r="D55" s="685"/>
      <c r="E55" s="659"/>
      <c r="F55" s="696" t="s">
        <v>40</v>
      </c>
      <c r="G55" s="659"/>
      <c r="H55" s="666" t="s">
        <v>303</v>
      </c>
      <c r="I55" s="657"/>
      <c r="J55" s="657"/>
      <c r="K55" s="657"/>
      <c r="L55" s="657"/>
      <c r="M55" s="657"/>
      <c r="N55" s="657"/>
      <c r="O55" s="657"/>
      <c r="P55" s="655"/>
      <c r="Q55" s="651">
        <v>540</v>
      </c>
      <c r="R55" s="652">
        <v>684</v>
      </c>
      <c r="S55" s="651">
        <v>468</v>
      </c>
      <c r="T55" s="652">
        <v>576</v>
      </c>
      <c r="U55" s="651">
        <v>288</v>
      </c>
      <c r="V55" s="652">
        <v>396</v>
      </c>
    </row>
    <row r="56" spans="1:23" ht="12.75">
      <c r="A56" s="694"/>
      <c r="B56" s="695"/>
      <c r="C56" s="695"/>
      <c r="D56" s="695"/>
      <c r="E56" s="678"/>
      <c r="F56" s="694"/>
      <c r="G56" s="678"/>
      <c r="H56" s="666" t="s">
        <v>304</v>
      </c>
      <c r="I56" s="657"/>
      <c r="J56" s="657"/>
      <c r="K56" s="657"/>
      <c r="L56" s="657"/>
      <c r="M56" s="657"/>
      <c r="N56" s="657"/>
      <c r="O56" s="657"/>
      <c r="P56" s="655"/>
      <c r="Q56" s="195">
        <v>72</v>
      </c>
      <c r="R56" s="194">
        <v>180</v>
      </c>
      <c r="S56" s="195">
        <v>0</v>
      </c>
      <c r="T56" s="194">
        <v>0</v>
      </c>
      <c r="U56" s="195">
        <v>108</v>
      </c>
      <c r="V56" s="194">
        <v>0</v>
      </c>
    </row>
    <row r="57" spans="1:23" ht="12.75">
      <c r="A57" s="694"/>
      <c r="B57" s="695"/>
      <c r="C57" s="695"/>
      <c r="D57" s="695"/>
      <c r="E57" s="678"/>
      <c r="F57" s="694"/>
      <c r="G57" s="678"/>
      <c r="H57" s="666" t="s">
        <v>305</v>
      </c>
      <c r="I57" s="657"/>
      <c r="J57" s="657"/>
      <c r="K57" s="657"/>
      <c r="L57" s="657"/>
      <c r="M57" s="657"/>
      <c r="N57" s="657"/>
      <c r="O57" s="657"/>
      <c r="P57" s="655"/>
      <c r="Q57" s="195">
        <v>0</v>
      </c>
      <c r="R57" s="194">
        <v>0</v>
      </c>
      <c r="S57" s="195">
        <v>144</v>
      </c>
      <c r="T57" s="194">
        <v>288</v>
      </c>
      <c r="U57" s="195">
        <v>216</v>
      </c>
      <c r="V57" s="194">
        <v>396</v>
      </c>
    </row>
    <row r="58" spans="1:23" ht="12.75">
      <c r="A58" s="694"/>
      <c r="B58" s="695"/>
      <c r="C58" s="695"/>
      <c r="D58" s="695"/>
      <c r="E58" s="678"/>
      <c r="F58" s="660"/>
      <c r="G58" s="661"/>
      <c r="H58" s="664" t="s">
        <v>307</v>
      </c>
      <c r="I58" s="657"/>
      <c r="J58" s="657"/>
      <c r="K58" s="657"/>
      <c r="L58" s="657"/>
      <c r="M58" s="657"/>
      <c r="N58" s="657"/>
      <c r="O58" s="657"/>
      <c r="P58" s="655"/>
      <c r="Q58" s="195">
        <v>0</v>
      </c>
      <c r="R58" s="194">
        <v>0</v>
      </c>
      <c r="S58" s="195">
        <v>0</v>
      </c>
      <c r="T58" s="194">
        <v>0</v>
      </c>
      <c r="U58" s="195">
        <v>0</v>
      </c>
      <c r="V58" s="194">
        <v>72</v>
      </c>
    </row>
    <row r="59" spans="1:23" ht="12.75">
      <c r="A59" s="694"/>
      <c r="B59" s="695"/>
      <c r="C59" s="695"/>
      <c r="D59" s="695"/>
      <c r="E59" s="678"/>
      <c r="F59" s="666" t="s">
        <v>308</v>
      </c>
      <c r="G59" s="657"/>
      <c r="H59" s="657"/>
      <c r="I59" s="657"/>
      <c r="J59" s="657"/>
      <c r="K59" s="657"/>
      <c r="L59" s="657"/>
      <c r="M59" s="657"/>
      <c r="N59" s="657"/>
      <c r="O59" s="657"/>
      <c r="P59" s="655"/>
      <c r="Q59" s="195">
        <v>2</v>
      </c>
      <c r="R59" s="194">
        <v>9</v>
      </c>
      <c r="S59" s="195">
        <v>2</v>
      </c>
      <c r="T59" s="194">
        <v>9</v>
      </c>
      <c r="U59" s="195">
        <v>2</v>
      </c>
      <c r="V59" s="194">
        <v>0</v>
      </c>
    </row>
    <row r="60" spans="1:23" ht="12.75">
      <c r="A60" s="694"/>
      <c r="B60" s="695"/>
      <c r="C60" s="695"/>
      <c r="D60" s="695"/>
      <c r="E60" s="678"/>
      <c r="F60" s="696" t="s">
        <v>309</v>
      </c>
      <c r="G60" s="659"/>
      <c r="H60" s="664" t="s">
        <v>310</v>
      </c>
      <c r="I60" s="657"/>
      <c r="J60" s="657"/>
      <c r="K60" s="657"/>
      <c r="L60" s="657"/>
      <c r="M60" s="657"/>
      <c r="N60" s="657"/>
      <c r="O60" s="657"/>
      <c r="P60" s="655"/>
      <c r="Q60" s="195">
        <v>0</v>
      </c>
      <c r="R60" s="194">
        <v>2</v>
      </c>
      <c r="S60" s="195">
        <v>1</v>
      </c>
      <c r="T60" s="194">
        <v>2</v>
      </c>
      <c r="U60" s="195">
        <v>0</v>
      </c>
      <c r="V60" s="194">
        <v>1</v>
      </c>
    </row>
    <row r="61" spans="1:23" ht="12.75">
      <c r="A61" s="694"/>
      <c r="B61" s="695"/>
      <c r="C61" s="695"/>
      <c r="D61" s="695"/>
      <c r="E61" s="678"/>
      <c r="F61" s="694"/>
      <c r="G61" s="678"/>
      <c r="H61" s="664" t="s">
        <v>311</v>
      </c>
      <c r="I61" s="657"/>
      <c r="J61" s="657"/>
      <c r="K61" s="657"/>
      <c r="L61" s="657"/>
      <c r="M61" s="657"/>
      <c r="N61" s="657"/>
      <c r="O61" s="657"/>
      <c r="P61" s="655"/>
      <c r="Q61" s="195">
        <v>0</v>
      </c>
      <c r="R61" s="194">
        <v>0</v>
      </c>
      <c r="S61" s="195">
        <v>0</v>
      </c>
      <c r="T61" s="194">
        <v>1</v>
      </c>
      <c r="U61" s="195">
        <v>0</v>
      </c>
      <c r="V61" s="194">
        <v>1</v>
      </c>
    </row>
    <row r="62" spans="1:23" ht="12.75">
      <c r="A62" s="694"/>
      <c r="B62" s="695"/>
      <c r="C62" s="695"/>
      <c r="D62" s="695"/>
      <c r="E62" s="678"/>
      <c r="F62" s="694"/>
      <c r="G62" s="678"/>
      <c r="H62" s="664" t="s">
        <v>312</v>
      </c>
      <c r="I62" s="657"/>
      <c r="J62" s="657"/>
      <c r="K62" s="657"/>
      <c r="L62" s="657"/>
      <c r="M62" s="657"/>
      <c r="N62" s="657"/>
      <c r="O62" s="657"/>
      <c r="P62" s="655"/>
      <c r="Q62" s="195">
        <v>1</v>
      </c>
      <c r="R62" s="194">
        <v>3</v>
      </c>
      <c r="S62" s="195">
        <v>2</v>
      </c>
      <c r="T62" s="194">
        <v>6</v>
      </c>
      <c r="U62" s="195">
        <v>3</v>
      </c>
      <c r="V62" s="194">
        <v>5</v>
      </c>
    </row>
    <row r="63" spans="1:23" ht="12.75">
      <c r="A63" s="660"/>
      <c r="B63" s="686"/>
      <c r="C63" s="686"/>
      <c r="D63" s="686"/>
      <c r="E63" s="661"/>
      <c r="F63" s="660"/>
      <c r="G63" s="661"/>
      <c r="H63" s="664" t="s">
        <v>43</v>
      </c>
      <c r="I63" s="657"/>
      <c r="J63" s="657"/>
      <c r="K63" s="657"/>
      <c r="L63" s="657"/>
      <c r="M63" s="657"/>
      <c r="N63" s="657"/>
      <c r="O63" s="657"/>
      <c r="P63" s="655"/>
      <c r="Q63" s="198">
        <v>2</v>
      </c>
      <c r="R63" s="199">
        <v>3</v>
      </c>
      <c r="S63" s="198">
        <v>1</v>
      </c>
      <c r="T63" s="199">
        <v>0</v>
      </c>
      <c r="U63" s="198">
        <v>1</v>
      </c>
      <c r="V63" s="199">
        <v>3</v>
      </c>
    </row>
    <row r="64" spans="1:23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1:16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1:16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1:16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</sheetData>
  <mergeCells count="34">
    <mergeCell ref="H60:P60"/>
    <mergeCell ref="H61:P61"/>
    <mergeCell ref="H62:P62"/>
    <mergeCell ref="H63:P63"/>
    <mergeCell ref="I5:I6"/>
    <mergeCell ref="N5:N6"/>
    <mergeCell ref="H55:P55"/>
    <mergeCell ref="H56:P56"/>
    <mergeCell ref="H57:P57"/>
    <mergeCell ref="H58:P58"/>
    <mergeCell ref="F59:P59"/>
    <mergeCell ref="S4:T5"/>
    <mergeCell ref="U4:V5"/>
    <mergeCell ref="A1:V1"/>
    <mergeCell ref="A2:A6"/>
    <mergeCell ref="B2:B6"/>
    <mergeCell ref="C2:E2"/>
    <mergeCell ref="F2:P2"/>
    <mergeCell ref="Q2:V3"/>
    <mergeCell ref="H3:P3"/>
    <mergeCell ref="H4:H6"/>
    <mergeCell ref="I4:P4"/>
    <mergeCell ref="Q4:R5"/>
    <mergeCell ref="J5:K5"/>
    <mergeCell ref="L5:M5"/>
    <mergeCell ref="O5:P5"/>
    <mergeCell ref="D3:D6"/>
    <mergeCell ref="E3:E6"/>
    <mergeCell ref="A55:E63"/>
    <mergeCell ref="F3:F6"/>
    <mergeCell ref="G3:G6"/>
    <mergeCell ref="F55:G58"/>
    <mergeCell ref="F60:G63"/>
    <mergeCell ref="C3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4"/>
  <sheetViews>
    <sheetView workbookViewId="0"/>
  </sheetViews>
  <sheetFormatPr defaultColWidth="14.42578125" defaultRowHeight="15.75" customHeight="1"/>
  <cols>
    <col min="1" max="1" width="12.7109375" customWidth="1"/>
    <col min="2" max="2" width="48.28515625" customWidth="1"/>
    <col min="3" max="3" width="6.42578125" customWidth="1"/>
    <col min="4" max="4" width="9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2" width="7" customWidth="1"/>
    <col min="13" max="17" width="5.140625" customWidth="1"/>
    <col min="18" max="18" width="6.7109375" customWidth="1"/>
    <col min="19" max="19" width="6.85546875" customWidth="1"/>
    <col min="20" max="20" width="6.5703125" customWidth="1"/>
    <col min="21" max="21" width="6.85546875" customWidth="1"/>
    <col min="22" max="22" width="7.7109375" customWidth="1"/>
    <col min="23" max="23" width="8" customWidth="1"/>
    <col min="24" max="24" width="6.85546875" customWidth="1"/>
    <col min="25" max="25" width="7.7109375" customWidth="1"/>
  </cols>
  <sheetData>
    <row r="1" spans="1:32" ht="12.75">
      <c r="A1" s="672" t="s">
        <v>251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5"/>
    </row>
    <row r="2" spans="1:32" ht="40.5" customHeight="1">
      <c r="A2" s="673" t="s">
        <v>0</v>
      </c>
      <c r="B2" s="674" t="s">
        <v>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5"/>
      <c r="R2" s="684" t="s">
        <v>61</v>
      </c>
      <c r="S2" s="685"/>
      <c r="T2" s="685"/>
      <c r="U2" s="685"/>
      <c r="V2" s="685"/>
      <c r="W2" s="685"/>
      <c r="X2" s="685"/>
      <c r="Y2" s="659"/>
    </row>
    <row r="3" spans="1:32" ht="12.75">
      <c r="A3" s="653"/>
      <c r="B3" s="653"/>
      <c r="C3" s="670" t="s">
        <v>62</v>
      </c>
      <c r="D3" s="669" t="s">
        <v>63</v>
      </c>
      <c r="E3" s="670" t="s">
        <v>64</v>
      </c>
      <c r="F3" s="669" t="s">
        <v>252</v>
      </c>
      <c r="G3" s="670" t="s">
        <v>65</v>
      </c>
      <c r="H3" s="691" t="s">
        <v>253</v>
      </c>
      <c r="I3" s="657"/>
      <c r="J3" s="657"/>
      <c r="K3" s="657"/>
      <c r="L3" s="657"/>
      <c r="M3" s="657"/>
      <c r="N3" s="657"/>
      <c r="O3" s="657"/>
      <c r="P3" s="657"/>
      <c r="Q3" s="655"/>
      <c r="R3" s="687" t="s">
        <v>7</v>
      </c>
      <c r="S3" s="681"/>
      <c r="T3" s="687" t="s">
        <v>45</v>
      </c>
      <c r="U3" s="681"/>
      <c r="V3" s="680" t="s">
        <v>67</v>
      </c>
      <c r="W3" s="681"/>
      <c r="X3" s="680" t="s">
        <v>68</v>
      </c>
      <c r="Y3" s="681"/>
    </row>
    <row r="4" spans="1:32" ht="12.75">
      <c r="A4" s="653"/>
      <c r="B4" s="653"/>
      <c r="C4" s="653"/>
      <c r="D4" s="653"/>
      <c r="E4" s="653"/>
      <c r="F4" s="653"/>
      <c r="G4" s="653"/>
      <c r="H4" s="670" t="s">
        <v>160</v>
      </c>
      <c r="I4" s="699" t="s">
        <v>254</v>
      </c>
      <c r="J4" s="657"/>
      <c r="K4" s="657"/>
      <c r="L4" s="657"/>
      <c r="M4" s="657"/>
      <c r="N4" s="657"/>
      <c r="O4" s="657"/>
      <c r="P4" s="657"/>
      <c r="Q4" s="655"/>
      <c r="R4" s="697"/>
      <c r="S4" s="698"/>
      <c r="T4" s="697"/>
      <c r="U4" s="698"/>
      <c r="V4" s="697"/>
      <c r="W4" s="698"/>
      <c r="X4" s="697"/>
      <c r="Y4" s="698"/>
    </row>
    <row r="5" spans="1:32" ht="12.75">
      <c r="A5" s="653"/>
      <c r="B5" s="653"/>
      <c r="C5" s="653"/>
      <c r="D5" s="653"/>
      <c r="E5" s="653"/>
      <c r="F5" s="653"/>
      <c r="G5" s="653"/>
      <c r="H5" s="653"/>
      <c r="I5" s="669" t="s">
        <v>255</v>
      </c>
      <c r="J5" s="667" t="s">
        <v>256</v>
      </c>
      <c r="K5" s="657"/>
      <c r="L5" s="655"/>
      <c r="M5" s="667" t="s">
        <v>257</v>
      </c>
      <c r="N5" s="655"/>
      <c r="O5" s="670" t="s">
        <v>258</v>
      </c>
      <c r="P5" s="675" t="s">
        <v>259</v>
      </c>
      <c r="Q5" s="655"/>
      <c r="R5" s="682"/>
      <c r="S5" s="683"/>
      <c r="T5" s="682"/>
      <c r="U5" s="683"/>
      <c r="V5" s="682"/>
      <c r="W5" s="683"/>
      <c r="X5" s="682"/>
      <c r="Y5" s="683"/>
    </row>
    <row r="6" spans="1:32" ht="101.25">
      <c r="A6" s="654"/>
      <c r="B6" s="654"/>
      <c r="C6" s="654"/>
      <c r="D6" s="654"/>
      <c r="E6" s="654"/>
      <c r="F6" s="654"/>
      <c r="G6" s="654"/>
      <c r="H6" s="654"/>
      <c r="I6" s="654"/>
      <c r="J6" s="36" t="s">
        <v>260</v>
      </c>
      <c r="K6" s="36" t="s">
        <v>261</v>
      </c>
      <c r="L6" s="36" t="s">
        <v>262</v>
      </c>
      <c r="M6" s="35" t="s">
        <v>263</v>
      </c>
      <c r="N6" s="261" t="s">
        <v>264</v>
      </c>
      <c r="O6" s="654"/>
      <c r="P6" s="35" t="s">
        <v>258</v>
      </c>
      <c r="Q6" s="262" t="s">
        <v>62</v>
      </c>
      <c r="R6" s="263" t="s">
        <v>18</v>
      </c>
      <c r="S6" s="264" t="s">
        <v>72</v>
      </c>
      <c r="T6" s="263" t="s">
        <v>73</v>
      </c>
      <c r="U6" s="264" t="s">
        <v>74</v>
      </c>
      <c r="V6" s="265" t="s">
        <v>75</v>
      </c>
      <c r="W6" s="266" t="s">
        <v>76</v>
      </c>
      <c r="X6" s="267" t="s">
        <v>77</v>
      </c>
      <c r="Y6" s="268" t="s">
        <v>78</v>
      </c>
    </row>
    <row r="7" spans="1:32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269">
        <v>17</v>
      </c>
      <c r="R7" s="270">
        <v>18</v>
      </c>
      <c r="S7" s="271">
        <v>19</v>
      </c>
      <c r="T7" s="270">
        <v>20</v>
      </c>
      <c r="U7" s="271">
        <v>21</v>
      </c>
      <c r="V7" s="270">
        <v>22</v>
      </c>
      <c r="W7" s="271">
        <v>23</v>
      </c>
      <c r="X7" s="270">
        <v>24</v>
      </c>
      <c r="Y7" s="271">
        <v>25</v>
      </c>
    </row>
    <row r="8" spans="1:32" ht="12.75">
      <c r="A8" s="38" t="s">
        <v>46</v>
      </c>
      <c r="B8" s="39" t="s">
        <v>79</v>
      </c>
      <c r="C8" s="38">
        <v>3</v>
      </c>
      <c r="D8" s="38">
        <v>11</v>
      </c>
      <c r="E8" s="38">
        <v>3</v>
      </c>
      <c r="F8" s="40">
        <f>SUM(F9)</f>
        <v>1476</v>
      </c>
      <c r="G8" s="41"/>
      <c r="H8" s="40">
        <f t="shared" ref="H8:K8" si="0">SUM(H9)</f>
        <v>1476</v>
      </c>
      <c r="I8" s="40">
        <f t="shared" si="0"/>
        <v>1404</v>
      </c>
      <c r="J8" s="40">
        <f t="shared" si="0"/>
        <v>861</v>
      </c>
      <c r="K8" s="40">
        <f t="shared" si="0"/>
        <v>543</v>
      </c>
      <c r="L8" s="41"/>
      <c r="M8" s="41"/>
      <c r="N8" s="41"/>
      <c r="O8" s="40">
        <f t="shared" ref="O8:S8" si="1">SUM(O9)</f>
        <v>36</v>
      </c>
      <c r="P8" s="40">
        <f t="shared" si="1"/>
        <v>18</v>
      </c>
      <c r="Q8" s="137">
        <f t="shared" si="1"/>
        <v>18</v>
      </c>
      <c r="R8" s="138">
        <f t="shared" si="1"/>
        <v>612</v>
      </c>
      <c r="S8" s="139">
        <f t="shared" si="1"/>
        <v>864</v>
      </c>
      <c r="T8" s="272"/>
      <c r="U8" s="273"/>
      <c r="V8" s="274"/>
      <c r="W8" s="273"/>
      <c r="X8" s="274"/>
      <c r="Y8" s="273"/>
      <c r="Z8" s="43"/>
      <c r="AA8" s="43"/>
      <c r="AB8" s="43"/>
      <c r="AC8" s="43"/>
      <c r="AD8" s="43"/>
      <c r="AE8" s="43"/>
      <c r="AF8" s="43"/>
    </row>
    <row r="9" spans="1:32" ht="12.75">
      <c r="A9" s="44" t="s">
        <v>47</v>
      </c>
      <c r="B9" s="45" t="s">
        <v>48</v>
      </c>
      <c r="C9" s="44">
        <v>3</v>
      </c>
      <c r="D9" s="44">
        <v>11</v>
      </c>
      <c r="E9" s="44">
        <v>3</v>
      </c>
      <c r="F9" s="46">
        <f>SUM(F10,F19,F27)</f>
        <v>1476</v>
      </c>
      <c r="G9" s="47"/>
      <c r="H9" s="46">
        <f t="shared" ref="H9:K9" si="2">SUM(H10,H19,H27)</f>
        <v>1476</v>
      </c>
      <c r="I9" s="46">
        <f t="shared" si="2"/>
        <v>1404</v>
      </c>
      <c r="J9" s="46">
        <f t="shared" si="2"/>
        <v>861</v>
      </c>
      <c r="K9" s="46">
        <f t="shared" si="2"/>
        <v>543</v>
      </c>
      <c r="L9" s="47"/>
      <c r="M9" s="47"/>
      <c r="N9" s="47"/>
      <c r="O9" s="46">
        <f t="shared" ref="O9:Q9" si="3">SUM(O10,O19)</f>
        <v>36</v>
      </c>
      <c r="P9" s="46">
        <f t="shared" si="3"/>
        <v>18</v>
      </c>
      <c r="Q9" s="147">
        <f t="shared" si="3"/>
        <v>18</v>
      </c>
      <c r="R9" s="148">
        <f>SUM(R10,R19,R27)</f>
        <v>612</v>
      </c>
      <c r="S9" s="149">
        <f>SUM(S10,S19)</f>
        <v>864</v>
      </c>
      <c r="T9" s="275"/>
      <c r="U9" s="276"/>
      <c r="V9" s="277"/>
      <c r="W9" s="276"/>
      <c r="X9" s="277"/>
      <c r="Y9" s="276"/>
    </row>
    <row r="10" spans="1:32" ht="12.75">
      <c r="A10" s="49"/>
      <c r="B10" s="50" t="s">
        <v>80</v>
      </c>
      <c r="C10" s="51">
        <v>2</v>
      </c>
      <c r="D10" s="51">
        <v>5</v>
      </c>
      <c r="E10" s="51">
        <v>2</v>
      </c>
      <c r="F10" s="52">
        <f>SUM(F11:F18)</f>
        <v>934</v>
      </c>
      <c r="G10" s="49"/>
      <c r="H10" s="52">
        <f t="shared" ref="H10:K10" si="4">SUM(H11:H18)</f>
        <v>934</v>
      </c>
      <c r="I10" s="52">
        <f t="shared" si="4"/>
        <v>888</v>
      </c>
      <c r="J10" s="52">
        <f t="shared" si="4"/>
        <v>502</v>
      </c>
      <c r="K10" s="52">
        <f t="shared" si="4"/>
        <v>386</v>
      </c>
      <c r="L10" s="49"/>
      <c r="M10" s="49"/>
      <c r="N10" s="49"/>
      <c r="O10" s="52">
        <f t="shared" ref="O10:S10" si="5">SUM(O11:O18)</f>
        <v>22</v>
      </c>
      <c r="P10" s="52">
        <f t="shared" si="5"/>
        <v>12</v>
      </c>
      <c r="Q10" s="220">
        <f t="shared" si="5"/>
        <v>12</v>
      </c>
      <c r="R10" s="209">
        <f t="shared" si="5"/>
        <v>436</v>
      </c>
      <c r="S10" s="210">
        <f t="shared" si="5"/>
        <v>498</v>
      </c>
      <c r="T10" s="278"/>
      <c r="U10" s="279"/>
      <c r="V10" s="280"/>
      <c r="W10" s="279"/>
      <c r="X10" s="280"/>
      <c r="Y10" s="279"/>
    </row>
    <row r="11" spans="1:32" ht="12.75">
      <c r="A11" s="54" t="s">
        <v>49</v>
      </c>
      <c r="B11" s="55" t="s">
        <v>81</v>
      </c>
      <c r="C11" s="54" t="s">
        <v>28</v>
      </c>
      <c r="D11" s="56"/>
      <c r="E11" s="56"/>
      <c r="F11" s="61">
        <v>94</v>
      </c>
      <c r="G11" s="71"/>
      <c r="H11" s="70">
        <v>94</v>
      </c>
      <c r="I11" s="61">
        <v>80</v>
      </c>
      <c r="J11" s="61">
        <v>47</v>
      </c>
      <c r="K11" s="61">
        <v>33</v>
      </c>
      <c r="L11" s="71"/>
      <c r="M11" s="71"/>
      <c r="N11" s="71"/>
      <c r="O11" s="61">
        <v>2</v>
      </c>
      <c r="P11" s="61">
        <v>6</v>
      </c>
      <c r="Q11" s="281">
        <v>6</v>
      </c>
      <c r="R11" s="282">
        <v>38</v>
      </c>
      <c r="S11" s="283">
        <v>56</v>
      </c>
      <c r="T11" s="284"/>
      <c r="U11" s="285"/>
      <c r="V11" s="286"/>
      <c r="W11" s="285"/>
      <c r="X11" s="287"/>
      <c r="Y11" s="288"/>
    </row>
    <row r="12" spans="1:32" ht="12.75">
      <c r="A12" s="54" t="s">
        <v>51</v>
      </c>
      <c r="B12" s="55" t="s">
        <v>82</v>
      </c>
      <c r="C12" s="56"/>
      <c r="D12" s="54" t="s">
        <v>11</v>
      </c>
      <c r="E12" s="56"/>
      <c r="F12" s="61">
        <v>121</v>
      </c>
      <c r="G12" s="71"/>
      <c r="H12" s="70">
        <v>121</v>
      </c>
      <c r="I12" s="61">
        <v>117</v>
      </c>
      <c r="J12" s="61">
        <v>117</v>
      </c>
      <c r="K12" s="71"/>
      <c r="L12" s="71"/>
      <c r="M12" s="71"/>
      <c r="N12" s="71"/>
      <c r="O12" s="61">
        <v>4</v>
      </c>
      <c r="P12" s="71"/>
      <c r="Q12" s="289"/>
      <c r="R12" s="282">
        <v>52</v>
      </c>
      <c r="S12" s="290">
        <v>69</v>
      </c>
      <c r="T12" s="284"/>
      <c r="U12" s="285"/>
      <c r="V12" s="286"/>
      <c r="W12" s="285"/>
      <c r="X12" s="287"/>
      <c r="Y12" s="288"/>
    </row>
    <row r="13" spans="1:32" ht="12.75">
      <c r="A13" s="54" t="s">
        <v>83</v>
      </c>
      <c r="B13" s="55" t="s">
        <v>84</v>
      </c>
      <c r="C13" s="56"/>
      <c r="D13" s="54" t="s">
        <v>11</v>
      </c>
      <c r="E13" s="56"/>
      <c r="F13" s="61">
        <v>121</v>
      </c>
      <c r="G13" s="71"/>
      <c r="H13" s="70">
        <v>121</v>
      </c>
      <c r="I13" s="61">
        <v>117</v>
      </c>
      <c r="J13" s="61">
        <v>87</v>
      </c>
      <c r="K13" s="61">
        <v>30</v>
      </c>
      <c r="L13" s="71"/>
      <c r="M13" s="71"/>
      <c r="N13" s="71"/>
      <c r="O13" s="61">
        <v>4</v>
      </c>
      <c r="P13" s="71"/>
      <c r="Q13" s="289"/>
      <c r="R13" s="282">
        <v>52</v>
      </c>
      <c r="S13" s="290">
        <v>69</v>
      </c>
      <c r="T13" s="284"/>
      <c r="U13" s="285"/>
      <c r="V13" s="286"/>
      <c r="W13" s="285"/>
      <c r="X13" s="287"/>
      <c r="Y13" s="288"/>
    </row>
    <row r="14" spans="1:32" ht="12.75">
      <c r="A14" s="54" t="s">
        <v>85</v>
      </c>
      <c r="B14" s="55" t="s">
        <v>86</v>
      </c>
      <c r="C14" s="54" t="s">
        <v>28</v>
      </c>
      <c r="D14" s="54"/>
      <c r="E14" s="56"/>
      <c r="F14" s="61">
        <v>250</v>
      </c>
      <c r="G14" s="71"/>
      <c r="H14" s="70">
        <v>250</v>
      </c>
      <c r="I14" s="61">
        <v>234</v>
      </c>
      <c r="J14" s="61">
        <v>132</v>
      </c>
      <c r="K14" s="61">
        <v>102</v>
      </c>
      <c r="L14" s="71"/>
      <c r="M14" s="71"/>
      <c r="N14" s="71"/>
      <c r="O14" s="61">
        <v>4</v>
      </c>
      <c r="P14" s="61">
        <v>6</v>
      </c>
      <c r="Q14" s="281">
        <v>6</v>
      </c>
      <c r="R14" s="282">
        <v>108</v>
      </c>
      <c r="S14" s="283">
        <v>142</v>
      </c>
      <c r="T14" s="284"/>
      <c r="U14" s="285"/>
      <c r="V14" s="286"/>
      <c r="W14" s="285"/>
      <c r="X14" s="287"/>
      <c r="Y14" s="288"/>
    </row>
    <row r="15" spans="1:32" ht="12.75">
      <c r="A15" s="54" t="s">
        <v>87</v>
      </c>
      <c r="B15" s="55" t="s">
        <v>88</v>
      </c>
      <c r="C15" s="56"/>
      <c r="D15" s="54" t="s">
        <v>11</v>
      </c>
      <c r="E15" s="56"/>
      <c r="F15" s="61">
        <v>121</v>
      </c>
      <c r="G15" s="71"/>
      <c r="H15" s="70">
        <v>121</v>
      </c>
      <c r="I15" s="61">
        <v>117</v>
      </c>
      <c r="J15" s="61">
        <v>51</v>
      </c>
      <c r="K15" s="61">
        <v>66</v>
      </c>
      <c r="L15" s="71"/>
      <c r="M15" s="71"/>
      <c r="N15" s="71"/>
      <c r="O15" s="61">
        <v>4</v>
      </c>
      <c r="P15" s="71"/>
      <c r="Q15" s="289"/>
      <c r="R15" s="282">
        <v>69</v>
      </c>
      <c r="S15" s="290">
        <v>52</v>
      </c>
      <c r="T15" s="284"/>
      <c r="U15" s="285"/>
      <c r="V15" s="286"/>
      <c r="W15" s="285"/>
      <c r="X15" s="287"/>
      <c r="Y15" s="288"/>
    </row>
    <row r="16" spans="1:32" ht="12.75">
      <c r="A16" s="54" t="s">
        <v>89</v>
      </c>
      <c r="B16" s="55" t="s">
        <v>50</v>
      </c>
      <c r="C16" s="56"/>
      <c r="D16" s="54" t="s">
        <v>11</v>
      </c>
      <c r="E16" s="54" t="s">
        <v>17</v>
      </c>
      <c r="F16" s="61">
        <v>117</v>
      </c>
      <c r="G16" s="71"/>
      <c r="H16" s="70">
        <v>117</v>
      </c>
      <c r="I16" s="61">
        <v>117</v>
      </c>
      <c r="J16" s="61"/>
      <c r="K16" s="61">
        <v>117</v>
      </c>
      <c r="L16" s="71"/>
      <c r="M16" s="71"/>
      <c r="N16" s="71"/>
      <c r="O16" s="71"/>
      <c r="P16" s="71"/>
      <c r="Q16" s="289"/>
      <c r="R16" s="291">
        <v>45</v>
      </c>
      <c r="S16" s="290">
        <v>72</v>
      </c>
      <c r="T16" s="284"/>
      <c r="U16" s="285"/>
      <c r="V16" s="286"/>
      <c r="W16" s="285"/>
      <c r="X16" s="287"/>
      <c r="Y16" s="288"/>
    </row>
    <row r="17" spans="1:32" ht="12.75">
      <c r="A17" s="54" t="s">
        <v>90</v>
      </c>
      <c r="B17" s="55" t="s">
        <v>91</v>
      </c>
      <c r="C17" s="56"/>
      <c r="D17" s="54" t="s">
        <v>11</v>
      </c>
      <c r="E17" s="56"/>
      <c r="F17" s="61">
        <v>72</v>
      </c>
      <c r="G17" s="71"/>
      <c r="H17" s="70">
        <v>72</v>
      </c>
      <c r="I17" s="61">
        <v>70</v>
      </c>
      <c r="J17" s="61">
        <v>35</v>
      </c>
      <c r="K17" s="61">
        <v>35</v>
      </c>
      <c r="L17" s="71"/>
      <c r="M17" s="71"/>
      <c r="N17" s="71"/>
      <c r="O17" s="61">
        <v>2</v>
      </c>
      <c r="P17" s="71"/>
      <c r="Q17" s="289"/>
      <c r="R17" s="292">
        <v>72</v>
      </c>
      <c r="S17" s="293"/>
      <c r="T17" s="284"/>
      <c r="U17" s="285"/>
      <c r="V17" s="286"/>
      <c r="W17" s="285"/>
      <c r="X17" s="287"/>
      <c r="Y17" s="288"/>
    </row>
    <row r="18" spans="1:32" ht="12.75">
      <c r="A18" s="54" t="s">
        <v>92</v>
      </c>
      <c r="B18" s="55" t="s">
        <v>93</v>
      </c>
      <c r="C18" s="56"/>
      <c r="D18" s="54"/>
      <c r="E18" s="54" t="s">
        <v>17</v>
      </c>
      <c r="F18" s="61">
        <v>38</v>
      </c>
      <c r="G18" s="71"/>
      <c r="H18" s="70">
        <v>38</v>
      </c>
      <c r="I18" s="61">
        <v>36</v>
      </c>
      <c r="J18" s="61">
        <v>33</v>
      </c>
      <c r="K18" s="61">
        <v>3</v>
      </c>
      <c r="L18" s="71"/>
      <c r="M18" s="71"/>
      <c r="N18" s="71"/>
      <c r="O18" s="61">
        <v>2</v>
      </c>
      <c r="P18" s="71"/>
      <c r="Q18" s="289"/>
      <c r="R18" s="294"/>
      <c r="S18" s="295">
        <v>38</v>
      </c>
      <c r="T18" s="284"/>
      <c r="U18" s="285"/>
      <c r="V18" s="286"/>
      <c r="W18" s="285"/>
      <c r="X18" s="287"/>
      <c r="Y18" s="288"/>
    </row>
    <row r="19" spans="1:32" ht="12.75">
      <c r="A19" s="62"/>
      <c r="B19" s="50" t="s">
        <v>94</v>
      </c>
      <c r="C19" s="51">
        <v>1</v>
      </c>
      <c r="D19" s="51">
        <v>5</v>
      </c>
      <c r="E19" s="51">
        <v>1</v>
      </c>
      <c r="F19" s="52">
        <f>SUM(F20:F26)</f>
        <v>506</v>
      </c>
      <c r="G19" s="62"/>
      <c r="H19" s="52">
        <f t="shared" ref="H19:K19" si="6">SUM(H20:H26)</f>
        <v>506</v>
      </c>
      <c r="I19" s="52">
        <f t="shared" si="6"/>
        <v>480</v>
      </c>
      <c r="J19" s="52">
        <f t="shared" si="6"/>
        <v>327</v>
      </c>
      <c r="K19" s="52">
        <f t="shared" si="6"/>
        <v>153</v>
      </c>
      <c r="L19" s="62"/>
      <c r="M19" s="62"/>
      <c r="N19" s="62"/>
      <c r="O19" s="52">
        <f t="shared" ref="O19:S19" si="7">SUM(O20:O26)</f>
        <v>14</v>
      </c>
      <c r="P19" s="52">
        <f t="shared" si="7"/>
        <v>6</v>
      </c>
      <c r="Q19" s="220">
        <f t="shared" si="7"/>
        <v>6</v>
      </c>
      <c r="R19" s="209">
        <f t="shared" si="7"/>
        <v>140</v>
      </c>
      <c r="S19" s="210">
        <f t="shared" si="7"/>
        <v>366</v>
      </c>
      <c r="T19" s="296"/>
      <c r="U19" s="297"/>
      <c r="V19" s="298"/>
      <c r="W19" s="297"/>
      <c r="X19" s="298"/>
      <c r="Y19" s="297"/>
    </row>
    <row r="20" spans="1:32" ht="12.75">
      <c r="A20" s="54" t="s">
        <v>95</v>
      </c>
      <c r="B20" s="55" t="s">
        <v>96</v>
      </c>
      <c r="C20" s="56"/>
      <c r="D20" s="54" t="s">
        <v>11</v>
      </c>
      <c r="E20" s="56"/>
      <c r="F20" s="61">
        <v>104</v>
      </c>
      <c r="G20" s="71"/>
      <c r="H20" s="70">
        <v>104</v>
      </c>
      <c r="I20" s="61">
        <v>100</v>
      </c>
      <c r="J20" s="61">
        <v>45</v>
      </c>
      <c r="K20" s="61">
        <v>55</v>
      </c>
      <c r="L20" s="71"/>
      <c r="M20" s="71"/>
      <c r="N20" s="71"/>
      <c r="O20" s="61">
        <v>4</v>
      </c>
      <c r="P20" s="71"/>
      <c r="Q20" s="289"/>
      <c r="R20" s="282">
        <v>34</v>
      </c>
      <c r="S20" s="290">
        <v>70</v>
      </c>
      <c r="T20" s="284"/>
      <c r="U20" s="285"/>
      <c r="V20" s="286"/>
      <c r="W20" s="285"/>
      <c r="X20" s="287"/>
      <c r="Y20" s="288"/>
    </row>
    <row r="21" spans="1:32" ht="12.75">
      <c r="A21" s="54" t="s">
        <v>97</v>
      </c>
      <c r="B21" s="55" t="s">
        <v>98</v>
      </c>
      <c r="C21" s="54" t="s">
        <v>28</v>
      </c>
      <c r="D21" s="54"/>
      <c r="E21" s="56"/>
      <c r="F21" s="61">
        <v>106</v>
      </c>
      <c r="G21" s="71"/>
      <c r="H21" s="70">
        <v>106</v>
      </c>
      <c r="I21" s="61">
        <v>90</v>
      </c>
      <c r="J21" s="61">
        <v>43</v>
      </c>
      <c r="K21" s="61">
        <v>47</v>
      </c>
      <c r="L21" s="71"/>
      <c r="M21" s="71"/>
      <c r="N21" s="71"/>
      <c r="O21" s="61">
        <v>4</v>
      </c>
      <c r="P21" s="61">
        <v>6</v>
      </c>
      <c r="Q21" s="281">
        <v>6</v>
      </c>
      <c r="R21" s="282">
        <v>34</v>
      </c>
      <c r="S21" s="283">
        <v>72</v>
      </c>
      <c r="T21" s="284"/>
      <c r="U21" s="285"/>
      <c r="V21" s="286"/>
      <c r="W21" s="285"/>
      <c r="X21" s="287"/>
      <c r="Y21" s="288"/>
    </row>
    <row r="22" spans="1:32" ht="12.75">
      <c r="A22" s="54" t="s">
        <v>99</v>
      </c>
      <c r="B22" s="55" t="s">
        <v>100</v>
      </c>
      <c r="C22" s="56"/>
      <c r="D22" s="54" t="s">
        <v>11</v>
      </c>
      <c r="E22" s="56"/>
      <c r="F22" s="61">
        <v>82</v>
      </c>
      <c r="G22" s="71"/>
      <c r="H22" s="70">
        <v>82</v>
      </c>
      <c r="I22" s="61">
        <v>78</v>
      </c>
      <c r="J22" s="61">
        <v>71</v>
      </c>
      <c r="K22" s="61">
        <v>7</v>
      </c>
      <c r="L22" s="71"/>
      <c r="M22" s="71"/>
      <c r="N22" s="71"/>
      <c r="O22" s="61">
        <v>4</v>
      </c>
      <c r="P22" s="71"/>
      <c r="Q22" s="289"/>
      <c r="R22" s="282">
        <v>36</v>
      </c>
      <c r="S22" s="290">
        <v>46</v>
      </c>
      <c r="T22" s="284"/>
      <c r="U22" s="285"/>
      <c r="V22" s="286"/>
      <c r="W22" s="285"/>
      <c r="X22" s="287"/>
      <c r="Y22" s="288"/>
    </row>
    <row r="23" spans="1:32" ht="12.75">
      <c r="A23" s="54" t="s">
        <v>101</v>
      </c>
      <c r="B23" s="55" t="s">
        <v>104</v>
      </c>
      <c r="C23" s="56"/>
      <c r="D23" s="54" t="s">
        <v>11</v>
      </c>
      <c r="E23" s="56"/>
      <c r="F23" s="61">
        <v>110</v>
      </c>
      <c r="G23" s="71"/>
      <c r="H23" s="70">
        <v>110</v>
      </c>
      <c r="I23" s="61">
        <v>108</v>
      </c>
      <c r="J23" s="61">
        <v>79</v>
      </c>
      <c r="K23" s="61">
        <v>29</v>
      </c>
      <c r="L23" s="71"/>
      <c r="M23" s="71"/>
      <c r="N23" s="71"/>
      <c r="O23" s="61">
        <v>2</v>
      </c>
      <c r="P23" s="71"/>
      <c r="Q23" s="289"/>
      <c r="R23" s="282"/>
      <c r="S23" s="290">
        <v>110</v>
      </c>
      <c r="T23" s="284"/>
      <c r="U23" s="285"/>
      <c r="V23" s="286"/>
      <c r="W23" s="285"/>
      <c r="X23" s="287"/>
      <c r="Y23" s="288"/>
    </row>
    <row r="24" spans="1:32" ht="12.75">
      <c r="A24" s="54" t="s">
        <v>103</v>
      </c>
      <c r="B24" s="55" t="s">
        <v>109</v>
      </c>
      <c r="C24" s="56"/>
      <c r="D24" s="54" t="s">
        <v>11</v>
      </c>
      <c r="E24" s="56"/>
      <c r="F24" s="61">
        <v>36</v>
      </c>
      <c r="G24" s="71"/>
      <c r="H24" s="70">
        <v>36</v>
      </c>
      <c r="I24" s="61">
        <v>36</v>
      </c>
      <c r="J24" s="61">
        <v>27</v>
      </c>
      <c r="K24" s="61">
        <v>9</v>
      </c>
      <c r="L24" s="71"/>
      <c r="M24" s="71"/>
      <c r="N24" s="71"/>
      <c r="O24" s="71"/>
      <c r="P24" s="71"/>
      <c r="Q24" s="289"/>
      <c r="R24" s="282"/>
      <c r="S24" s="290">
        <v>36</v>
      </c>
      <c r="T24" s="284"/>
      <c r="U24" s="285"/>
      <c r="V24" s="286"/>
      <c r="W24" s="285"/>
      <c r="X24" s="287"/>
      <c r="Y24" s="288"/>
    </row>
    <row r="25" spans="1:32" ht="12.75">
      <c r="A25" s="54" t="s">
        <v>105</v>
      </c>
      <c r="B25" s="55" t="s">
        <v>183</v>
      </c>
      <c r="C25" s="56"/>
      <c r="D25" s="54" t="s">
        <v>11</v>
      </c>
      <c r="E25" s="56"/>
      <c r="F25" s="61">
        <v>36</v>
      </c>
      <c r="G25" s="71"/>
      <c r="H25" s="70">
        <v>36</v>
      </c>
      <c r="I25" s="61">
        <v>36</v>
      </c>
      <c r="J25" s="61">
        <v>30</v>
      </c>
      <c r="K25" s="61">
        <v>6</v>
      </c>
      <c r="L25" s="71"/>
      <c r="M25" s="71"/>
      <c r="N25" s="71"/>
      <c r="O25" s="71"/>
      <c r="P25" s="71"/>
      <c r="Q25" s="289"/>
      <c r="R25" s="292">
        <v>36</v>
      </c>
      <c r="S25" s="293"/>
      <c r="T25" s="284"/>
      <c r="U25" s="285"/>
      <c r="V25" s="286"/>
      <c r="W25" s="285"/>
      <c r="X25" s="287"/>
      <c r="Y25" s="288"/>
    </row>
    <row r="26" spans="1:32" ht="12.75">
      <c r="A26" s="54" t="s">
        <v>108</v>
      </c>
      <c r="B26" s="55" t="s">
        <v>106</v>
      </c>
      <c r="C26" s="56"/>
      <c r="D26" s="54"/>
      <c r="E26" s="54" t="s">
        <v>17</v>
      </c>
      <c r="F26" s="61">
        <v>32</v>
      </c>
      <c r="G26" s="71"/>
      <c r="H26" s="70">
        <v>32</v>
      </c>
      <c r="I26" s="61">
        <v>32</v>
      </c>
      <c r="J26" s="61">
        <v>32</v>
      </c>
      <c r="K26" s="71"/>
      <c r="L26" s="71"/>
      <c r="M26" s="71"/>
      <c r="N26" s="71"/>
      <c r="O26" s="71"/>
      <c r="P26" s="71"/>
      <c r="Q26" s="289"/>
      <c r="R26" s="294"/>
      <c r="S26" s="295">
        <v>32</v>
      </c>
      <c r="T26" s="284"/>
      <c r="U26" s="285"/>
      <c r="V26" s="286"/>
      <c r="W26" s="285"/>
      <c r="X26" s="287"/>
      <c r="Y26" s="288"/>
    </row>
    <row r="27" spans="1:32" ht="12.75">
      <c r="A27" s="51"/>
      <c r="B27" s="65" t="s">
        <v>107</v>
      </c>
      <c r="C27" s="52"/>
      <c r="D27" s="51">
        <v>1</v>
      </c>
      <c r="E27" s="51"/>
      <c r="F27" s="52">
        <f>SUM(F28)</f>
        <v>36</v>
      </c>
      <c r="G27" s="52"/>
      <c r="H27" s="52">
        <f t="shared" ref="H27:K27" si="8">SUM(H28)</f>
        <v>36</v>
      </c>
      <c r="I27" s="52">
        <f t="shared" si="8"/>
        <v>36</v>
      </c>
      <c r="J27" s="52">
        <f t="shared" si="8"/>
        <v>32</v>
      </c>
      <c r="K27" s="52">
        <f t="shared" si="8"/>
        <v>4</v>
      </c>
      <c r="L27" s="52"/>
      <c r="M27" s="52"/>
      <c r="N27" s="52"/>
      <c r="O27" s="52"/>
      <c r="P27" s="52"/>
      <c r="Q27" s="299"/>
      <c r="R27" s="209">
        <f>SUM(R28)</f>
        <v>36</v>
      </c>
      <c r="S27" s="300"/>
      <c r="T27" s="301"/>
      <c r="U27" s="302"/>
      <c r="V27" s="303"/>
      <c r="W27" s="302"/>
      <c r="X27" s="303"/>
      <c r="Y27" s="302"/>
      <c r="Z27" s="19"/>
      <c r="AA27" s="19"/>
      <c r="AB27" s="19"/>
      <c r="AC27" s="19"/>
      <c r="AD27" s="19"/>
      <c r="AE27" s="19"/>
      <c r="AF27" s="19"/>
    </row>
    <row r="28" spans="1:32" ht="12.75">
      <c r="A28" s="61" t="s">
        <v>175</v>
      </c>
      <c r="B28" s="109" t="s">
        <v>102</v>
      </c>
      <c r="C28" s="68"/>
      <c r="D28" s="61" t="s">
        <v>11</v>
      </c>
      <c r="E28" s="70"/>
      <c r="F28" s="61">
        <v>36</v>
      </c>
      <c r="G28" s="68"/>
      <c r="H28" s="70">
        <v>36</v>
      </c>
      <c r="I28" s="61">
        <v>36</v>
      </c>
      <c r="J28" s="61">
        <v>32</v>
      </c>
      <c r="K28" s="61">
        <v>4</v>
      </c>
      <c r="L28" s="68"/>
      <c r="M28" s="68"/>
      <c r="N28" s="68"/>
      <c r="O28" s="68"/>
      <c r="P28" s="68"/>
      <c r="Q28" s="304"/>
      <c r="R28" s="292">
        <v>36</v>
      </c>
      <c r="S28" s="305"/>
      <c r="T28" s="306"/>
      <c r="U28" s="307"/>
      <c r="V28" s="308"/>
      <c r="W28" s="307"/>
      <c r="X28" s="308"/>
      <c r="Y28" s="307"/>
      <c r="Z28" s="19"/>
      <c r="AA28" s="19"/>
      <c r="AB28" s="19"/>
      <c r="AC28" s="19"/>
      <c r="AD28" s="19"/>
      <c r="AE28" s="19"/>
      <c r="AF28" s="19"/>
    </row>
    <row r="29" spans="1:32" ht="12.75">
      <c r="A29" s="73" t="s">
        <v>110</v>
      </c>
      <c r="B29" s="110" t="s">
        <v>111</v>
      </c>
      <c r="C29" s="75"/>
      <c r="D29" s="73">
        <v>4</v>
      </c>
      <c r="E29" s="73">
        <v>5</v>
      </c>
      <c r="F29" s="75">
        <f t="shared" ref="F29:K29" si="9">SUM(F30:F34)</f>
        <v>468</v>
      </c>
      <c r="G29" s="75">
        <f t="shared" si="9"/>
        <v>60</v>
      </c>
      <c r="H29" s="75">
        <f t="shared" si="9"/>
        <v>408</v>
      </c>
      <c r="I29" s="75">
        <f t="shared" si="9"/>
        <v>404</v>
      </c>
      <c r="J29" s="75">
        <f t="shared" si="9"/>
        <v>56</v>
      </c>
      <c r="K29" s="75">
        <f t="shared" si="9"/>
        <v>348</v>
      </c>
      <c r="L29" s="75"/>
      <c r="M29" s="75"/>
      <c r="N29" s="75"/>
      <c r="O29" s="75">
        <f>SUM(O32)</f>
        <v>4</v>
      </c>
      <c r="P29" s="75"/>
      <c r="Q29" s="309"/>
      <c r="R29" s="310"/>
      <c r="S29" s="311"/>
      <c r="T29" s="120">
        <f t="shared" ref="T29:X29" si="10">SUM(T30:T34)</f>
        <v>92</v>
      </c>
      <c r="U29" s="122">
        <f t="shared" si="10"/>
        <v>116</v>
      </c>
      <c r="V29" s="123">
        <f t="shared" si="10"/>
        <v>92</v>
      </c>
      <c r="W29" s="122">
        <f t="shared" si="10"/>
        <v>112</v>
      </c>
      <c r="X29" s="123">
        <f t="shared" si="10"/>
        <v>56</v>
      </c>
      <c r="Y29" s="312"/>
      <c r="Z29" s="8"/>
      <c r="AA29" s="8"/>
      <c r="AB29" s="8"/>
      <c r="AC29" s="8"/>
      <c r="AD29" s="8"/>
      <c r="AE29" s="8"/>
      <c r="AF29" s="8"/>
    </row>
    <row r="30" spans="1:32" ht="12.75">
      <c r="A30" s="54" t="s">
        <v>112</v>
      </c>
      <c r="B30" s="55" t="s">
        <v>113</v>
      </c>
      <c r="C30" s="56"/>
      <c r="D30" s="54" t="s">
        <v>11</v>
      </c>
      <c r="E30" s="56"/>
      <c r="F30" s="54">
        <v>36</v>
      </c>
      <c r="G30" s="54"/>
      <c r="H30" s="37">
        <v>36</v>
      </c>
      <c r="I30" s="54">
        <v>36</v>
      </c>
      <c r="J30" s="54">
        <v>18</v>
      </c>
      <c r="K30" s="54">
        <v>18</v>
      </c>
      <c r="L30" s="56"/>
      <c r="M30" s="56"/>
      <c r="N30" s="56"/>
      <c r="O30" s="56"/>
      <c r="P30" s="56"/>
      <c r="Q30" s="313"/>
      <c r="R30" s="284"/>
      <c r="S30" s="314"/>
      <c r="T30" s="294"/>
      <c r="U30" s="315"/>
      <c r="V30" s="316"/>
      <c r="W30" s="317">
        <v>36</v>
      </c>
      <c r="X30" s="286"/>
      <c r="Y30" s="318"/>
    </row>
    <row r="31" spans="1:32" ht="12.75">
      <c r="A31" s="54" t="s">
        <v>114</v>
      </c>
      <c r="B31" s="55" t="s">
        <v>88</v>
      </c>
      <c r="C31" s="56"/>
      <c r="D31" s="54" t="s">
        <v>11</v>
      </c>
      <c r="E31" s="56"/>
      <c r="F31" s="54">
        <v>36</v>
      </c>
      <c r="G31" s="54"/>
      <c r="H31" s="37">
        <v>36</v>
      </c>
      <c r="I31" s="54">
        <v>36</v>
      </c>
      <c r="J31" s="54">
        <v>18</v>
      </c>
      <c r="K31" s="54">
        <v>18</v>
      </c>
      <c r="L31" s="56"/>
      <c r="M31" s="56"/>
      <c r="N31" s="56"/>
      <c r="O31" s="56"/>
      <c r="P31" s="56"/>
      <c r="Q31" s="313"/>
      <c r="R31" s="284"/>
      <c r="S31" s="314"/>
      <c r="T31" s="292">
        <v>36</v>
      </c>
      <c r="U31" s="315"/>
      <c r="V31" s="316"/>
      <c r="W31" s="315"/>
      <c r="X31" s="286"/>
      <c r="Y31" s="318"/>
    </row>
    <row r="32" spans="1:32" ht="25.5">
      <c r="A32" s="78" t="s">
        <v>115</v>
      </c>
      <c r="B32" s="79" t="s">
        <v>265</v>
      </c>
      <c r="C32" s="80"/>
      <c r="D32" s="78" t="s">
        <v>11</v>
      </c>
      <c r="E32" s="80"/>
      <c r="F32" s="78">
        <v>152</v>
      </c>
      <c r="G32" s="78">
        <v>12</v>
      </c>
      <c r="H32" s="81">
        <v>140</v>
      </c>
      <c r="I32" s="78">
        <v>136</v>
      </c>
      <c r="J32" s="78"/>
      <c r="K32" s="78">
        <v>136</v>
      </c>
      <c r="L32" s="80"/>
      <c r="M32" s="80"/>
      <c r="N32" s="80"/>
      <c r="O32" s="78">
        <v>4</v>
      </c>
      <c r="P32" s="80"/>
      <c r="Q32" s="319"/>
      <c r="R32" s="320"/>
      <c r="S32" s="321"/>
      <c r="T32" s="322">
        <v>28</v>
      </c>
      <c r="U32" s="323">
        <v>58</v>
      </c>
      <c r="V32" s="324">
        <v>36</v>
      </c>
      <c r="W32" s="325">
        <v>30</v>
      </c>
      <c r="X32" s="326"/>
      <c r="Y32" s="327"/>
      <c r="Z32" s="8"/>
      <c r="AA32" s="8"/>
      <c r="AB32" s="8"/>
      <c r="AC32" s="8"/>
      <c r="AD32" s="8"/>
      <c r="AE32" s="8"/>
      <c r="AF32" s="8"/>
    </row>
    <row r="33" spans="1:32" ht="12.75">
      <c r="A33" s="54" t="s">
        <v>116</v>
      </c>
      <c r="B33" s="55" t="s">
        <v>266</v>
      </c>
      <c r="C33" s="56"/>
      <c r="D33" s="54" t="s">
        <v>11</v>
      </c>
      <c r="E33" s="54" t="s">
        <v>267</v>
      </c>
      <c r="F33" s="54">
        <v>208</v>
      </c>
      <c r="G33" s="54">
        <v>48</v>
      </c>
      <c r="H33" s="37">
        <v>160</v>
      </c>
      <c r="I33" s="54">
        <v>160</v>
      </c>
      <c r="J33" s="54"/>
      <c r="K33" s="54">
        <v>160</v>
      </c>
      <c r="L33" s="56"/>
      <c r="M33" s="56"/>
      <c r="N33" s="56"/>
      <c r="O33" s="56"/>
      <c r="P33" s="56"/>
      <c r="Q33" s="313"/>
      <c r="R33" s="284"/>
      <c r="S33" s="314"/>
      <c r="T33" s="291">
        <v>28</v>
      </c>
      <c r="U33" s="328">
        <v>58</v>
      </c>
      <c r="V33" s="329">
        <v>56</v>
      </c>
      <c r="W33" s="328">
        <v>46</v>
      </c>
      <c r="X33" s="330">
        <v>20</v>
      </c>
      <c r="Y33" s="318"/>
    </row>
    <row r="34" spans="1:32" ht="12.75">
      <c r="A34" s="54" t="s">
        <v>268</v>
      </c>
      <c r="B34" s="77" t="s">
        <v>269</v>
      </c>
      <c r="C34" s="68"/>
      <c r="D34" s="70"/>
      <c r="E34" s="61" t="s">
        <v>17</v>
      </c>
      <c r="F34" s="61">
        <v>36</v>
      </c>
      <c r="G34" s="68"/>
      <c r="H34" s="70">
        <v>36</v>
      </c>
      <c r="I34" s="61">
        <v>36</v>
      </c>
      <c r="J34" s="61">
        <v>20</v>
      </c>
      <c r="K34" s="61">
        <v>16</v>
      </c>
      <c r="L34" s="68"/>
      <c r="M34" s="68"/>
      <c r="N34" s="68"/>
      <c r="O34" s="68"/>
      <c r="P34" s="68"/>
      <c r="Q34" s="304"/>
      <c r="R34" s="306"/>
      <c r="S34" s="305"/>
      <c r="T34" s="306"/>
      <c r="U34" s="307"/>
      <c r="V34" s="308"/>
      <c r="W34" s="307"/>
      <c r="X34" s="329">
        <v>36</v>
      </c>
      <c r="Y34" s="331"/>
      <c r="Z34" s="19"/>
      <c r="AA34" s="19"/>
      <c r="AB34" s="19"/>
      <c r="AC34" s="19"/>
      <c r="AD34" s="19"/>
      <c r="AE34" s="19"/>
      <c r="AF34" s="19"/>
    </row>
    <row r="35" spans="1:32" ht="12.75">
      <c r="A35" s="38" t="s">
        <v>117</v>
      </c>
      <c r="B35" s="39" t="s">
        <v>118</v>
      </c>
      <c r="C35" s="40"/>
      <c r="D35" s="38">
        <v>2</v>
      </c>
      <c r="E35" s="38">
        <v>1</v>
      </c>
      <c r="F35" s="40">
        <f t="shared" ref="F35:K35" si="11">SUM(F36:F38)</f>
        <v>148</v>
      </c>
      <c r="G35" s="40">
        <f t="shared" si="11"/>
        <v>12</v>
      </c>
      <c r="H35" s="40">
        <f t="shared" si="11"/>
        <v>136</v>
      </c>
      <c r="I35" s="40">
        <f t="shared" si="11"/>
        <v>132</v>
      </c>
      <c r="J35" s="40">
        <f t="shared" si="11"/>
        <v>80</v>
      </c>
      <c r="K35" s="40">
        <f t="shared" si="11"/>
        <v>52</v>
      </c>
      <c r="L35" s="40"/>
      <c r="M35" s="40"/>
      <c r="N35" s="40"/>
      <c r="O35" s="40">
        <f>SUM(O36:O38)</f>
        <v>4</v>
      </c>
      <c r="P35" s="40"/>
      <c r="Q35" s="332"/>
      <c r="R35" s="333"/>
      <c r="S35" s="334"/>
      <c r="T35" s="138">
        <f>SUM(T36)</f>
        <v>58</v>
      </c>
      <c r="U35" s="140">
        <f>SUM(U37)</f>
        <v>58</v>
      </c>
      <c r="V35" s="335"/>
      <c r="W35" s="140">
        <f>SUM(W36:W38)</f>
        <v>32</v>
      </c>
      <c r="X35" s="335"/>
      <c r="Y35" s="336"/>
    </row>
    <row r="36" spans="1:32" ht="12.75">
      <c r="A36" s="54" t="s">
        <v>119</v>
      </c>
      <c r="B36" s="55" t="s">
        <v>86</v>
      </c>
      <c r="C36" s="56"/>
      <c r="D36" s="54" t="s">
        <v>11</v>
      </c>
      <c r="E36" s="56"/>
      <c r="F36" s="54">
        <v>58</v>
      </c>
      <c r="G36" s="54">
        <v>6</v>
      </c>
      <c r="H36" s="37">
        <v>52</v>
      </c>
      <c r="I36" s="54">
        <v>50</v>
      </c>
      <c r="J36" s="54">
        <v>26</v>
      </c>
      <c r="K36" s="54">
        <v>24</v>
      </c>
      <c r="L36" s="56"/>
      <c r="M36" s="56"/>
      <c r="N36" s="56"/>
      <c r="O36" s="54">
        <v>2</v>
      </c>
      <c r="P36" s="56"/>
      <c r="Q36" s="313"/>
      <c r="R36" s="284"/>
      <c r="S36" s="314"/>
      <c r="T36" s="292">
        <v>58</v>
      </c>
      <c r="U36" s="315"/>
      <c r="V36" s="286"/>
      <c r="W36" s="285"/>
      <c r="X36" s="287"/>
      <c r="Y36" s="288"/>
    </row>
    <row r="37" spans="1:32" ht="12.75">
      <c r="A37" s="54" t="s">
        <v>120</v>
      </c>
      <c r="B37" s="76" t="s">
        <v>96</v>
      </c>
      <c r="C37" s="56"/>
      <c r="D37" s="54" t="s">
        <v>11</v>
      </c>
      <c r="E37" s="56"/>
      <c r="F37" s="54">
        <v>58</v>
      </c>
      <c r="G37" s="54">
        <v>6</v>
      </c>
      <c r="H37" s="37">
        <v>52</v>
      </c>
      <c r="I37" s="54">
        <v>50</v>
      </c>
      <c r="J37" s="54">
        <v>26</v>
      </c>
      <c r="K37" s="54">
        <v>24</v>
      </c>
      <c r="L37" s="56"/>
      <c r="M37" s="56"/>
      <c r="N37" s="56"/>
      <c r="O37" s="54">
        <v>2</v>
      </c>
      <c r="P37" s="56"/>
      <c r="Q37" s="313"/>
      <c r="R37" s="284"/>
      <c r="S37" s="314"/>
      <c r="T37" s="294"/>
      <c r="U37" s="317">
        <v>58</v>
      </c>
      <c r="V37" s="286"/>
      <c r="W37" s="285"/>
      <c r="X37" s="287"/>
      <c r="Y37" s="288"/>
    </row>
    <row r="38" spans="1:32" ht="12.75">
      <c r="A38" s="54" t="s">
        <v>122</v>
      </c>
      <c r="B38" s="77" t="s">
        <v>121</v>
      </c>
      <c r="C38" s="68"/>
      <c r="D38" s="68"/>
      <c r="E38" s="61" t="s">
        <v>17</v>
      </c>
      <c r="F38" s="61">
        <v>32</v>
      </c>
      <c r="G38" s="68"/>
      <c r="H38" s="70">
        <v>32</v>
      </c>
      <c r="I38" s="61">
        <v>32</v>
      </c>
      <c r="J38" s="61">
        <v>28</v>
      </c>
      <c r="K38" s="61">
        <v>4</v>
      </c>
      <c r="L38" s="68"/>
      <c r="M38" s="68"/>
      <c r="N38" s="68"/>
      <c r="O38" s="68"/>
      <c r="P38" s="68"/>
      <c r="Q38" s="304"/>
      <c r="R38" s="306"/>
      <c r="S38" s="305"/>
      <c r="T38" s="306"/>
      <c r="U38" s="307"/>
      <c r="V38" s="308"/>
      <c r="W38" s="328">
        <v>32</v>
      </c>
      <c r="X38" s="337"/>
      <c r="Y38" s="338"/>
      <c r="Z38" s="19"/>
      <c r="AA38" s="19"/>
      <c r="AB38" s="19"/>
      <c r="AC38" s="19"/>
      <c r="AD38" s="19"/>
      <c r="AE38" s="19"/>
      <c r="AF38" s="19"/>
    </row>
    <row r="39" spans="1:32" ht="12.75">
      <c r="A39" s="38" t="s">
        <v>9</v>
      </c>
      <c r="B39" s="39" t="s">
        <v>270</v>
      </c>
      <c r="C39" s="38">
        <v>1</v>
      </c>
      <c r="D39" s="38">
        <v>7</v>
      </c>
      <c r="E39" s="38">
        <v>1</v>
      </c>
      <c r="F39" s="40">
        <f t="shared" ref="F39:L39" si="12">SUM(F40:F48)</f>
        <v>674</v>
      </c>
      <c r="G39" s="40">
        <f t="shared" si="12"/>
        <v>64</v>
      </c>
      <c r="H39" s="40">
        <f t="shared" si="12"/>
        <v>610</v>
      </c>
      <c r="I39" s="40">
        <f t="shared" si="12"/>
        <v>580</v>
      </c>
      <c r="J39" s="40">
        <f t="shared" si="12"/>
        <v>290</v>
      </c>
      <c r="K39" s="40">
        <f t="shared" si="12"/>
        <v>270</v>
      </c>
      <c r="L39" s="40">
        <f t="shared" si="12"/>
        <v>20</v>
      </c>
      <c r="M39" s="40"/>
      <c r="N39" s="40"/>
      <c r="O39" s="40">
        <f t="shared" ref="O39:Q39" si="13">SUM(O40:O48)</f>
        <v>18</v>
      </c>
      <c r="P39" s="40">
        <f t="shared" si="13"/>
        <v>6</v>
      </c>
      <c r="Q39" s="137">
        <f t="shared" si="13"/>
        <v>6</v>
      </c>
      <c r="R39" s="333"/>
      <c r="S39" s="334"/>
      <c r="T39" s="138">
        <f t="shared" ref="T39:Y39" si="14">SUM(T40:T48)</f>
        <v>106</v>
      </c>
      <c r="U39" s="140">
        <f t="shared" si="14"/>
        <v>188</v>
      </c>
      <c r="V39" s="141">
        <f t="shared" si="14"/>
        <v>44</v>
      </c>
      <c r="W39" s="140">
        <f t="shared" si="14"/>
        <v>194</v>
      </c>
      <c r="X39" s="141">
        <f t="shared" si="14"/>
        <v>82</v>
      </c>
      <c r="Y39" s="140">
        <f t="shared" si="14"/>
        <v>60</v>
      </c>
    </row>
    <row r="40" spans="1:32" ht="12.75">
      <c r="A40" s="54" t="s">
        <v>10</v>
      </c>
      <c r="B40" s="77" t="s">
        <v>271</v>
      </c>
      <c r="C40" s="61"/>
      <c r="D40" s="61" t="s">
        <v>11</v>
      </c>
      <c r="E40" s="71"/>
      <c r="F40" s="61">
        <v>110</v>
      </c>
      <c r="G40" s="61">
        <v>14</v>
      </c>
      <c r="H40" s="70">
        <v>96</v>
      </c>
      <c r="I40" s="61">
        <v>92</v>
      </c>
      <c r="J40" s="61">
        <v>4</v>
      </c>
      <c r="K40" s="61">
        <v>88</v>
      </c>
      <c r="L40" s="71"/>
      <c r="M40" s="71"/>
      <c r="N40" s="71"/>
      <c r="O40" s="61">
        <v>4</v>
      </c>
      <c r="P40" s="71"/>
      <c r="Q40" s="289"/>
      <c r="R40" s="294"/>
      <c r="S40" s="339"/>
      <c r="T40" s="282">
        <v>60</v>
      </c>
      <c r="U40" s="290">
        <v>50</v>
      </c>
      <c r="V40" s="294"/>
      <c r="W40" s="339"/>
      <c r="X40" s="286"/>
      <c r="Y40" s="285"/>
    </row>
    <row r="41" spans="1:32" ht="12.75">
      <c r="A41" s="54" t="s">
        <v>12</v>
      </c>
      <c r="B41" s="77" t="s">
        <v>272</v>
      </c>
      <c r="C41" s="61" t="s">
        <v>28</v>
      </c>
      <c r="D41" s="61"/>
      <c r="E41" s="71"/>
      <c r="F41" s="61">
        <v>106</v>
      </c>
      <c r="G41" s="61">
        <v>12</v>
      </c>
      <c r="H41" s="70">
        <v>94</v>
      </c>
      <c r="I41" s="61">
        <v>80</v>
      </c>
      <c r="J41" s="61">
        <v>40</v>
      </c>
      <c r="K41" s="61">
        <v>40</v>
      </c>
      <c r="L41" s="71"/>
      <c r="M41" s="71"/>
      <c r="N41" s="71"/>
      <c r="O41" s="61">
        <v>2</v>
      </c>
      <c r="P41" s="61">
        <v>6</v>
      </c>
      <c r="Q41" s="281">
        <v>6</v>
      </c>
      <c r="R41" s="294"/>
      <c r="S41" s="339"/>
      <c r="T41" s="282">
        <v>46</v>
      </c>
      <c r="U41" s="283">
        <v>60</v>
      </c>
      <c r="V41" s="294"/>
      <c r="W41" s="339"/>
      <c r="X41" s="286"/>
      <c r="Y41" s="285"/>
    </row>
    <row r="42" spans="1:32" ht="12.75">
      <c r="A42" s="54" t="s">
        <v>13</v>
      </c>
      <c r="B42" s="77" t="s">
        <v>52</v>
      </c>
      <c r="C42" s="61"/>
      <c r="D42" s="61" t="s">
        <v>11</v>
      </c>
      <c r="E42" s="71"/>
      <c r="F42" s="61">
        <v>38</v>
      </c>
      <c r="G42" s="61"/>
      <c r="H42" s="70">
        <v>38</v>
      </c>
      <c r="I42" s="61">
        <v>36</v>
      </c>
      <c r="J42" s="61">
        <v>18</v>
      </c>
      <c r="K42" s="61">
        <v>18</v>
      </c>
      <c r="L42" s="71"/>
      <c r="M42" s="71"/>
      <c r="N42" s="71"/>
      <c r="O42" s="61">
        <v>2</v>
      </c>
      <c r="P42" s="71"/>
      <c r="Q42" s="289"/>
      <c r="R42" s="294"/>
      <c r="S42" s="339"/>
      <c r="T42" s="294"/>
      <c r="U42" s="290">
        <v>38</v>
      </c>
      <c r="V42" s="294"/>
      <c r="W42" s="293"/>
      <c r="X42" s="286"/>
      <c r="Y42" s="285"/>
    </row>
    <row r="43" spans="1:32" ht="12.75">
      <c r="A43" s="54" t="s">
        <v>14</v>
      </c>
      <c r="B43" s="77" t="s">
        <v>273</v>
      </c>
      <c r="C43" s="71"/>
      <c r="D43" s="61" t="s">
        <v>11</v>
      </c>
      <c r="E43" s="71"/>
      <c r="F43" s="61">
        <v>74</v>
      </c>
      <c r="G43" s="61">
        <v>8</v>
      </c>
      <c r="H43" s="70">
        <v>66</v>
      </c>
      <c r="I43" s="61">
        <v>64</v>
      </c>
      <c r="J43" s="61">
        <v>42</v>
      </c>
      <c r="K43" s="61">
        <v>22</v>
      </c>
      <c r="L43" s="71"/>
      <c r="M43" s="71"/>
      <c r="N43" s="71"/>
      <c r="O43" s="61">
        <v>2</v>
      </c>
      <c r="P43" s="71"/>
      <c r="Q43" s="289"/>
      <c r="R43" s="294"/>
      <c r="S43" s="339"/>
      <c r="T43" s="294"/>
      <c r="U43" s="339"/>
      <c r="V43" s="282">
        <v>24</v>
      </c>
      <c r="W43" s="290">
        <v>50</v>
      </c>
      <c r="X43" s="286"/>
      <c r="Y43" s="285"/>
    </row>
    <row r="44" spans="1:32" ht="12.75">
      <c r="A44" s="54" t="s">
        <v>15</v>
      </c>
      <c r="B44" s="77" t="s">
        <v>274</v>
      </c>
      <c r="C44" s="71"/>
      <c r="D44" s="61" t="s">
        <v>11</v>
      </c>
      <c r="E44" s="71"/>
      <c r="F44" s="61">
        <v>40</v>
      </c>
      <c r="G44" s="61"/>
      <c r="H44" s="70">
        <v>40</v>
      </c>
      <c r="I44" s="61">
        <v>38</v>
      </c>
      <c r="J44" s="61">
        <v>28</v>
      </c>
      <c r="K44" s="61">
        <v>10</v>
      </c>
      <c r="L44" s="71"/>
      <c r="M44" s="71"/>
      <c r="N44" s="71"/>
      <c r="O44" s="61">
        <v>2</v>
      </c>
      <c r="P44" s="71"/>
      <c r="Q44" s="289"/>
      <c r="R44" s="294"/>
      <c r="S44" s="339"/>
      <c r="T44" s="294"/>
      <c r="U44" s="290">
        <v>40</v>
      </c>
      <c r="V44" s="294"/>
      <c r="W44" s="293"/>
      <c r="X44" s="286"/>
      <c r="Y44" s="285"/>
    </row>
    <row r="45" spans="1:32" ht="25.5">
      <c r="A45" s="78" t="s">
        <v>19</v>
      </c>
      <c r="B45" s="340" t="s">
        <v>125</v>
      </c>
      <c r="C45" s="84"/>
      <c r="D45" s="83" t="s">
        <v>11</v>
      </c>
      <c r="E45" s="84"/>
      <c r="F45" s="83">
        <v>94</v>
      </c>
      <c r="G45" s="83">
        <v>10</v>
      </c>
      <c r="H45" s="88">
        <v>84</v>
      </c>
      <c r="I45" s="83">
        <v>82</v>
      </c>
      <c r="J45" s="83">
        <v>40</v>
      </c>
      <c r="K45" s="83">
        <v>42</v>
      </c>
      <c r="L45" s="84"/>
      <c r="M45" s="84"/>
      <c r="N45" s="84"/>
      <c r="O45" s="83">
        <v>2</v>
      </c>
      <c r="P45" s="84"/>
      <c r="Q45" s="341"/>
      <c r="R45" s="342"/>
      <c r="S45" s="343"/>
      <c r="T45" s="342"/>
      <c r="U45" s="343"/>
      <c r="V45" s="322">
        <v>20</v>
      </c>
      <c r="W45" s="344">
        <v>74</v>
      </c>
      <c r="X45" s="326"/>
      <c r="Y45" s="345"/>
      <c r="Z45" s="8"/>
      <c r="AA45" s="8"/>
      <c r="AB45" s="8"/>
      <c r="AC45" s="8"/>
      <c r="AD45" s="8"/>
      <c r="AE45" s="8"/>
      <c r="AF45" s="8"/>
    </row>
    <row r="46" spans="1:32" ht="12.75">
      <c r="A46" s="54" t="s">
        <v>54</v>
      </c>
      <c r="B46" s="77" t="s">
        <v>275</v>
      </c>
      <c r="C46" s="61"/>
      <c r="D46" s="61" t="s">
        <v>11</v>
      </c>
      <c r="E46" s="71"/>
      <c r="F46" s="61">
        <v>110</v>
      </c>
      <c r="G46" s="61">
        <v>20</v>
      </c>
      <c r="H46" s="70">
        <v>90</v>
      </c>
      <c r="I46" s="61">
        <v>88</v>
      </c>
      <c r="J46" s="61">
        <v>58</v>
      </c>
      <c r="K46" s="61">
        <v>10</v>
      </c>
      <c r="L46" s="61">
        <v>20</v>
      </c>
      <c r="M46" s="71"/>
      <c r="N46" s="71"/>
      <c r="O46" s="61">
        <v>2</v>
      </c>
      <c r="P46" s="71"/>
      <c r="Q46" s="289"/>
      <c r="R46" s="294"/>
      <c r="S46" s="339"/>
      <c r="T46" s="282"/>
      <c r="U46" s="339"/>
      <c r="V46" s="294"/>
      <c r="W46" s="339"/>
      <c r="X46" s="346">
        <v>68</v>
      </c>
      <c r="Y46" s="317">
        <v>42</v>
      </c>
    </row>
    <row r="47" spans="1:32" ht="12.75">
      <c r="A47" s="54" t="s">
        <v>126</v>
      </c>
      <c r="B47" s="77" t="s">
        <v>276</v>
      </c>
      <c r="C47" s="71"/>
      <c r="D47" s="61"/>
      <c r="E47" s="61" t="s">
        <v>17</v>
      </c>
      <c r="F47" s="61">
        <v>32</v>
      </c>
      <c r="G47" s="61"/>
      <c r="H47" s="70">
        <v>32</v>
      </c>
      <c r="I47" s="61">
        <v>32</v>
      </c>
      <c r="J47" s="61">
        <v>26</v>
      </c>
      <c r="K47" s="61">
        <v>6</v>
      </c>
      <c r="L47" s="71"/>
      <c r="M47" s="71"/>
      <c r="N47" s="71"/>
      <c r="O47" s="71"/>
      <c r="P47" s="71"/>
      <c r="Q47" s="289"/>
      <c r="R47" s="294"/>
      <c r="S47" s="339"/>
      <c r="T47" s="282"/>
      <c r="U47" s="339"/>
      <c r="V47" s="294"/>
      <c r="W47" s="339"/>
      <c r="X47" s="347">
        <v>14</v>
      </c>
      <c r="Y47" s="328">
        <v>18</v>
      </c>
    </row>
    <row r="48" spans="1:32" ht="12.75">
      <c r="A48" s="54" t="s">
        <v>127</v>
      </c>
      <c r="B48" s="77" t="s">
        <v>16</v>
      </c>
      <c r="C48" s="71"/>
      <c r="D48" s="61" t="s">
        <v>11</v>
      </c>
      <c r="E48" s="71"/>
      <c r="F48" s="61">
        <v>70</v>
      </c>
      <c r="G48" s="61"/>
      <c r="H48" s="70">
        <v>70</v>
      </c>
      <c r="I48" s="61">
        <v>68</v>
      </c>
      <c r="J48" s="61">
        <v>34</v>
      </c>
      <c r="K48" s="61">
        <v>34</v>
      </c>
      <c r="L48" s="71"/>
      <c r="M48" s="71"/>
      <c r="N48" s="71"/>
      <c r="O48" s="61">
        <v>2</v>
      </c>
      <c r="P48" s="71"/>
      <c r="Q48" s="289"/>
      <c r="R48" s="294"/>
      <c r="S48" s="339"/>
      <c r="T48" s="282"/>
      <c r="U48" s="339"/>
      <c r="V48" s="294"/>
      <c r="W48" s="290">
        <v>70</v>
      </c>
      <c r="X48" s="286"/>
      <c r="Y48" s="285"/>
    </row>
    <row r="49" spans="1:32" ht="12.75">
      <c r="A49" s="73" t="s">
        <v>22</v>
      </c>
      <c r="B49" s="238" t="s">
        <v>123</v>
      </c>
      <c r="C49" s="75">
        <f t="shared" ref="C49:D49" si="15">SUM(C50,C56,C62,C66,C71)</f>
        <v>11</v>
      </c>
      <c r="D49" s="75">
        <f t="shared" si="15"/>
        <v>18</v>
      </c>
      <c r="E49" s="75"/>
      <c r="F49" s="75">
        <f t="shared" ref="F49:Q49" si="16">SUM(F50,F56,F62,F66,F71)</f>
        <v>2814</v>
      </c>
      <c r="G49" s="75">
        <f t="shared" si="16"/>
        <v>201</v>
      </c>
      <c r="H49" s="75">
        <f t="shared" si="16"/>
        <v>2613</v>
      </c>
      <c r="I49" s="75">
        <f t="shared" si="16"/>
        <v>1577</v>
      </c>
      <c r="J49" s="75">
        <f t="shared" si="16"/>
        <v>829</v>
      </c>
      <c r="K49" s="75">
        <f t="shared" si="16"/>
        <v>618</v>
      </c>
      <c r="L49" s="75">
        <f t="shared" si="16"/>
        <v>130</v>
      </c>
      <c r="M49" s="75">
        <f t="shared" si="16"/>
        <v>288</v>
      </c>
      <c r="N49" s="75">
        <f t="shared" si="16"/>
        <v>576</v>
      </c>
      <c r="O49" s="75">
        <f t="shared" si="16"/>
        <v>70</v>
      </c>
      <c r="P49" s="75">
        <f t="shared" si="16"/>
        <v>36</v>
      </c>
      <c r="Q49" s="119">
        <f t="shared" si="16"/>
        <v>66</v>
      </c>
      <c r="R49" s="310"/>
      <c r="S49" s="311"/>
      <c r="T49" s="120">
        <f t="shared" ref="T49:Y49" si="17">SUM(T50,T56,T62,T66,T71)</f>
        <v>356</v>
      </c>
      <c r="U49" s="121">
        <f t="shared" si="17"/>
        <v>502</v>
      </c>
      <c r="V49" s="120">
        <f t="shared" si="17"/>
        <v>476</v>
      </c>
      <c r="W49" s="121">
        <f t="shared" si="17"/>
        <v>562</v>
      </c>
      <c r="X49" s="120">
        <f t="shared" si="17"/>
        <v>474</v>
      </c>
      <c r="Y49" s="121">
        <f t="shared" si="17"/>
        <v>444</v>
      </c>
    </row>
    <row r="50" spans="1:32" ht="12.75">
      <c r="A50" s="92" t="s">
        <v>25</v>
      </c>
      <c r="B50" s="93" t="s">
        <v>277</v>
      </c>
      <c r="C50" s="92">
        <v>3</v>
      </c>
      <c r="D50" s="92">
        <v>5</v>
      </c>
      <c r="E50" s="94"/>
      <c r="F50" s="94">
        <f t="shared" ref="F50:Q50" si="18">SUM(F51:F55)</f>
        <v>1056</v>
      </c>
      <c r="G50" s="94">
        <f t="shared" si="18"/>
        <v>70</v>
      </c>
      <c r="H50" s="94">
        <f t="shared" si="18"/>
        <v>986</v>
      </c>
      <c r="I50" s="94">
        <f t="shared" si="18"/>
        <v>746</v>
      </c>
      <c r="J50" s="94">
        <f t="shared" si="18"/>
        <v>465</v>
      </c>
      <c r="K50" s="94">
        <f t="shared" si="18"/>
        <v>151</v>
      </c>
      <c r="L50" s="94">
        <f t="shared" si="18"/>
        <v>130</v>
      </c>
      <c r="M50" s="94">
        <f t="shared" si="18"/>
        <v>108</v>
      </c>
      <c r="N50" s="94">
        <f t="shared" si="18"/>
        <v>72</v>
      </c>
      <c r="O50" s="94">
        <f t="shared" si="18"/>
        <v>30</v>
      </c>
      <c r="P50" s="94">
        <f t="shared" si="18"/>
        <v>12</v>
      </c>
      <c r="Q50" s="170">
        <f t="shared" si="18"/>
        <v>18</v>
      </c>
      <c r="R50" s="348"/>
      <c r="S50" s="349"/>
      <c r="T50" s="171">
        <f t="shared" ref="T50:X50" si="19">SUM(T51:T55)</f>
        <v>144</v>
      </c>
      <c r="U50" s="173">
        <f t="shared" si="19"/>
        <v>138</v>
      </c>
      <c r="V50" s="174">
        <f t="shared" si="19"/>
        <v>252</v>
      </c>
      <c r="W50" s="173">
        <f t="shared" si="19"/>
        <v>268</v>
      </c>
      <c r="X50" s="174">
        <f t="shared" si="19"/>
        <v>254</v>
      </c>
      <c r="Y50" s="350"/>
    </row>
    <row r="51" spans="1:32" ht="12.75">
      <c r="A51" s="54" t="s">
        <v>27</v>
      </c>
      <c r="B51" s="55" t="s">
        <v>278</v>
      </c>
      <c r="C51" s="54" t="s">
        <v>28</v>
      </c>
      <c r="D51" s="54" t="s">
        <v>279</v>
      </c>
      <c r="E51" s="56"/>
      <c r="F51" s="54">
        <v>668</v>
      </c>
      <c r="G51" s="54">
        <v>40</v>
      </c>
      <c r="H51" s="37">
        <v>628</v>
      </c>
      <c r="I51" s="54">
        <v>596</v>
      </c>
      <c r="J51" s="54">
        <v>404</v>
      </c>
      <c r="K51" s="54">
        <v>112</v>
      </c>
      <c r="L51" s="54">
        <v>80</v>
      </c>
      <c r="M51" s="54"/>
      <c r="N51" s="54"/>
      <c r="O51" s="54">
        <v>20</v>
      </c>
      <c r="P51" s="54">
        <v>6</v>
      </c>
      <c r="Q51" s="351">
        <v>6</v>
      </c>
      <c r="R51" s="284"/>
      <c r="S51" s="339"/>
      <c r="T51" s="292">
        <v>144</v>
      </c>
      <c r="U51" s="352">
        <v>138</v>
      </c>
      <c r="V51" s="330">
        <v>252</v>
      </c>
      <c r="W51" s="353">
        <v>134</v>
      </c>
      <c r="X51" s="354"/>
      <c r="Y51" s="288"/>
    </row>
    <row r="52" spans="1:32" ht="12.75">
      <c r="A52" s="54" t="s">
        <v>44</v>
      </c>
      <c r="B52" s="55" t="s">
        <v>280</v>
      </c>
      <c r="C52" s="54" t="s">
        <v>28</v>
      </c>
      <c r="D52" s="54"/>
      <c r="E52" s="56"/>
      <c r="F52" s="54">
        <v>202</v>
      </c>
      <c r="G52" s="54">
        <v>30</v>
      </c>
      <c r="H52" s="37">
        <v>172</v>
      </c>
      <c r="I52" s="54">
        <v>150</v>
      </c>
      <c r="J52" s="54">
        <v>61</v>
      </c>
      <c r="K52" s="54">
        <v>39</v>
      </c>
      <c r="L52" s="54">
        <v>50</v>
      </c>
      <c r="M52" s="56"/>
      <c r="N52" s="56"/>
      <c r="O52" s="54">
        <v>10</v>
      </c>
      <c r="P52" s="54">
        <v>6</v>
      </c>
      <c r="Q52" s="351">
        <v>6</v>
      </c>
      <c r="R52" s="284"/>
      <c r="S52" s="339"/>
      <c r="T52" s="294"/>
      <c r="U52" s="352"/>
      <c r="V52" s="346"/>
      <c r="W52" s="323">
        <v>62</v>
      </c>
      <c r="X52" s="355">
        <v>140</v>
      </c>
      <c r="Y52" s="288"/>
    </row>
    <row r="53" spans="1:32" ht="12.75">
      <c r="A53" s="54" t="s">
        <v>29</v>
      </c>
      <c r="B53" s="76" t="s">
        <v>30</v>
      </c>
      <c r="C53" s="54"/>
      <c r="D53" s="54" t="s">
        <v>11</v>
      </c>
      <c r="E53" s="56"/>
      <c r="F53" s="54">
        <v>108</v>
      </c>
      <c r="G53" s="54"/>
      <c r="H53" s="37">
        <v>108</v>
      </c>
      <c r="I53" s="54"/>
      <c r="J53" s="54"/>
      <c r="K53" s="54"/>
      <c r="L53" s="56"/>
      <c r="M53" s="54">
        <v>108</v>
      </c>
      <c r="N53" s="56"/>
      <c r="O53" s="56"/>
      <c r="P53" s="56"/>
      <c r="Q53" s="313"/>
      <c r="R53" s="284"/>
      <c r="S53" s="339"/>
      <c r="T53" s="294"/>
      <c r="U53" s="352"/>
      <c r="V53" s="286"/>
      <c r="W53" s="352">
        <v>72</v>
      </c>
      <c r="X53" s="356">
        <v>36</v>
      </c>
      <c r="Y53" s="345"/>
    </row>
    <row r="54" spans="1:32" ht="12.75">
      <c r="A54" s="54" t="s">
        <v>31</v>
      </c>
      <c r="B54" s="55" t="s">
        <v>32</v>
      </c>
      <c r="C54" s="56"/>
      <c r="D54" s="54" t="s">
        <v>11</v>
      </c>
      <c r="E54" s="56"/>
      <c r="F54" s="54">
        <v>72</v>
      </c>
      <c r="G54" s="56"/>
      <c r="H54" s="37">
        <v>72</v>
      </c>
      <c r="I54" s="56"/>
      <c r="J54" s="56"/>
      <c r="K54" s="56"/>
      <c r="L54" s="56"/>
      <c r="M54" s="56"/>
      <c r="N54" s="54">
        <v>72</v>
      </c>
      <c r="O54" s="56"/>
      <c r="P54" s="56"/>
      <c r="Q54" s="313"/>
      <c r="R54" s="284"/>
      <c r="S54" s="339"/>
      <c r="T54" s="294"/>
      <c r="U54" s="315"/>
      <c r="V54" s="286"/>
      <c r="W54" s="352"/>
      <c r="X54" s="356">
        <v>72</v>
      </c>
      <c r="Y54" s="345"/>
    </row>
    <row r="55" spans="1:32" ht="12.75">
      <c r="A55" s="54" t="s">
        <v>281</v>
      </c>
      <c r="B55" s="55" t="s">
        <v>282</v>
      </c>
      <c r="C55" s="54" t="s">
        <v>26</v>
      </c>
      <c r="D55" s="54"/>
      <c r="E55" s="56"/>
      <c r="F55" s="54">
        <v>6</v>
      </c>
      <c r="G55" s="54"/>
      <c r="H55" s="37">
        <v>6</v>
      </c>
      <c r="I55" s="54"/>
      <c r="J55" s="54"/>
      <c r="K55" s="54"/>
      <c r="L55" s="56"/>
      <c r="M55" s="56"/>
      <c r="N55" s="56"/>
      <c r="O55" s="56"/>
      <c r="P55" s="56"/>
      <c r="Q55" s="351">
        <v>6</v>
      </c>
      <c r="R55" s="284"/>
      <c r="S55" s="339"/>
      <c r="T55" s="282"/>
      <c r="U55" s="315"/>
      <c r="V55" s="286"/>
      <c r="W55" s="352"/>
      <c r="X55" s="355">
        <v>6</v>
      </c>
      <c r="Y55" s="345"/>
    </row>
    <row r="56" spans="1:32" ht="25.5">
      <c r="A56" s="92" t="s">
        <v>55</v>
      </c>
      <c r="B56" s="93" t="s">
        <v>283</v>
      </c>
      <c r="C56" s="92">
        <v>4</v>
      </c>
      <c r="D56" s="92">
        <v>4</v>
      </c>
      <c r="E56" s="94"/>
      <c r="F56" s="94">
        <f t="shared" ref="F56:K56" si="20">SUM(F57:F61)</f>
        <v>884</v>
      </c>
      <c r="G56" s="94">
        <f t="shared" si="20"/>
        <v>60</v>
      </c>
      <c r="H56" s="94">
        <f t="shared" si="20"/>
        <v>824</v>
      </c>
      <c r="I56" s="94">
        <f t="shared" si="20"/>
        <v>474</v>
      </c>
      <c r="J56" s="94">
        <f t="shared" si="20"/>
        <v>168</v>
      </c>
      <c r="K56" s="94">
        <f t="shared" si="20"/>
        <v>306</v>
      </c>
      <c r="L56" s="94"/>
      <c r="M56" s="94">
        <f t="shared" ref="M56:Q56" si="21">SUM(M57:M61)</f>
        <v>108</v>
      </c>
      <c r="N56" s="94">
        <f t="shared" si="21"/>
        <v>180</v>
      </c>
      <c r="O56" s="94">
        <f t="shared" si="21"/>
        <v>20</v>
      </c>
      <c r="P56" s="94">
        <f t="shared" si="21"/>
        <v>18</v>
      </c>
      <c r="Q56" s="170">
        <f t="shared" si="21"/>
        <v>24</v>
      </c>
      <c r="R56" s="348"/>
      <c r="S56" s="349"/>
      <c r="T56" s="171">
        <f t="shared" ref="T56:Y56" si="22">SUM(T57:T61)</f>
        <v>108</v>
      </c>
      <c r="U56" s="173">
        <f t="shared" si="22"/>
        <v>106</v>
      </c>
      <c r="V56" s="174">
        <f t="shared" si="22"/>
        <v>144</v>
      </c>
      <c r="W56" s="173">
        <f t="shared" si="22"/>
        <v>120</v>
      </c>
      <c r="X56" s="174">
        <f t="shared" si="22"/>
        <v>220</v>
      </c>
      <c r="Y56" s="173">
        <f t="shared" si="22"/>
        <v>186</v>
      </c>
    </row>
    <row r="57" spans="1:32" ht="25.5">
      <c r="A57" s="78" t="s">
        <v>57</v>
      </c>
      <c r="B57" s="79" t="s">
        <v>284</v>
      </c>
      <c r="C57" s="78" t="s">
        <v>285</v>
      </c>
      <c r="D57" s="78" t="s">
        <v>135</v>
      </c>
      <c r="E57" s="80"/>
      <c r="F57" s="78">
        <v>478</v>
      </c>
      <c r="G57" s="78">
        <v>50</v>
      </c>
      <c r="H57" s="81">
        <v>428</v>
      </c>
      <c r="I57" s="78">
        <v>394</v>
      </c>
      <c r="J57" s="78">
        <v>136</v>
      </c>
      <c r="K57" s="78">
        <v>258</v>
      </c>
      <c r="L57" s="80"/>
      <c r="M57" s="80"/>
      <c r="N57" s="80"/>
      <c r="O57" s="78">
        <v>10</v>
      </c>
      <c r="P57" s="78">
        <v>12</v>
      </c>
      <c r="Q57" s="357">
        <v>12</v>
      </c>
      <c r="R57" s="320"/>
      <c r="S57" s="321"/>
      <c r="T57" s="358">
        <v>108</v>
      </c>
      <c r="U57" s="325">
        <v>106</v>
      </c>
      <c r="V57" s="355">
        <v>144</v>
      </c>
      <c r="W57" s="359">
        <v>120</v>
      </c>
      <c r="X57" s="320"/>
      <c r="Y57" s="321"/>
      <c r="Z57" s="8"/>
      <c r="AA57" s="8"/>
      <c r="AB57" s="8"/>
      <c r="AC57" s="8"/>
      <c r="AD57" s="8"/>
      <c r="AE57" s="8"/>
      <c r="AF57" s="8"/>
    </row>
    <row r="58" spans="1:32" ht="25.5">
      <c r="A58" s="78" t="s">
        <v>216</v>
      </c>
      <c r="B58" s="3" t="s">
        <v>286</v>
      </c>
      <c r="C58" s="9" t="s">
        <v>28</v>
      </c>
      <c r="D58" s="11"/>
      <c r="E58" s="11"/>
      <c r="F58" s="9">
        <v>112</v>
      </c>
      <c r="G58" s="9">
        <v>10</v>
      </c>
      <c r="H58" s="101">
        <v>102</v>
      </c>
      <c r="I58" s="9">
        <v>80</v>
      </c>
      <c r="J58" s="9">
        <v>32</v>
      </c>
      <c r="K58" s="9">
        <v>48</v>
      </c>
      <c r="L58" s="11"/>
      <c r="M58" s="11"/>
      <c r="N58" s="11"/>
      <c r="O58" s="9">
        <v>10</v>
      </c>
      <c r="P58" s="9">
        <v>6</v>
      </c>
      <c r="Q58" s="360">
        <v>6</v>
      </c>
      <c r="R58" s="326"/>
      <c r="S58" s="345"/>
      <c r="T58" s="326"/>
      <c r="U58" s="345"/>
      <c r="V58" s="324"/>
      <c r="W58" s="361"/>
      <c r="X58" s="362">
        <v>112</v>
      </c>
      <c r="Y58" s="321"/>
      <c r="Z58" s="8"/>
      <c r="AA58" s="8"/>
      <c r="AB58" s="8"/>
      <c r="AC58" s="8"/>
      <c r="AD58" s="8"/>
      <c r="AE58" s="8"/>
      <c r="AF58" s="8"/>
    </row>
    <row r="59" spans="1:32" ht="12.75">
      <c r="A59" s="54" t="s">
        <v>59</v>
      </c>
      <c r="B59" s="98" t="s">
        <v>30</v>
      </c>
      <c r="C59" s="27"/>
      <c r="D59" s="27" t="s">
        <v>11</v>
      </c>
      <c r="E59" s="29"/>
      <c r="F59" s="27">
        <v>108</v>
      </c>
      <c r="G59" s="27"/>
      <c r="H59" s="28">
        <v>108</v>
      </c>
      <c r="I59" s="27"/>
      <c r="J59" s="27"/>
      <c r="K59" s="27"/>
      <c r="L59" s="29"/>
      <c r="M59" s="27">
        <v>108</v>
      </c>
      <c r="N59" s="29"/>
      <c r="O59" s="29"/>
      <c r="P59" s="29"/>
      <c r="Q59" s="363"/>
      <c r="R59" s="286"/>
      <c r="S59" s="285"/>
      <c r="T59" s="286"/>
      <c r="U59" s="285"/>
      <c r="V59" s="347"/>
      <c r="W59" s="315"/>
      <c r="X59" s="292">
        <v>108</v>
      </c>
      <c r="Y59" s="314"/>
    </row>
    <row r="60" spans="1:32" ht="12.75">
      <c r="A60" s="27" t="s">
        <v>60</v>
      </c>
      <c r="B60" s="98" t="s">
        <v>32</v>
      </c>
      <c r="C60" s="27"/>
      <c r="D60" s="27" t="s">
        <v>11</v>
      </c>
      <c r="E60" s="29"/>
      <c r="F60" s="27">
        <v>180</v>
      </c>
      <c r="G60" s="29"/>
      <c r="H60" s="28">
        <v>180</v>
      </c>
      <c r="I60" s="29"/>
      <c r="J60" s="29"/>
      <c r="K60" s="29"/>
      <c r="L60" s="29"/>
      <c r="M60" s="29"/>
      <c r="N60" s="27">
        <v>180</v>
      </c>
      <c r="O60" s="29"/>
      <c r="P60" s="29"/>
      <c r="Q60" s="363"/>
      <c r="R60" s="286"/>
      <c r="S60" s="285"/>
      <c r="T60" s="286"/>
      <c r="U60" s="285"/>
      <c r="V60" s="316"/>
      <c r="W60" s="315"/>
      <c r="X60" s="282"/>
      <c r="Y60" s="290">
        <v>180</v>
      </c>
    </row>
    <row r="61" spans="1:32" ht="12.75">
      <c r="A61" s="27" t="s">
        <v>287</v>
      </c>
      <c r="B61" s="98" t="s">
        <v>282</v>
      </c>
      <c r="C61" s="27" t="s">
        <v>26</v>
      </c>
      <c r="D61" s="29"/>
      <c r="E61" s="29"/>
      <c r="F61" s="27">
        <v>6</v>
      </c>
      <c r="G61" s="27"/>
      <c r="H61" s="28">
        <v>6</v>
      </c>
      <c r="I61" s="27"/>
      <c r="J61" s="27"/>
      <c r="K61" s="27"/>
      <c r="L61" s="29"/>
      <c r="M61" s="29"/>
      <c r="N61" s="29"/>
      <c r="O61" s="29"/>
      <c r="P61" s="29"/>
      <c r="Q61" s="364">
        <v>6</v>
      </c>
      <c r="R61" s="286"/>
      <c r="S61" s="285"/>
      <c r="T61" s="286"/>
      <c r="U61" s="285"/>
      <c r="V61" s="347"/>
      <c r="W61" s="315"/>
      <c r="X61" s="282"/>
      <c r="Y61" s="283">
        <v>6</v>
      </c>
    </row>
    <row r="62" spans="1:32" ht="51">
      <c r="A62" s="99" t="s">
        <v>133</v>
      </c>
      <c r="B62" s="100" t="s">
        <v>288</v>
      </c>
      <c r="C62" s="99">
        <v>2</v>
      </c>
      <c r="D62" s="99">
        <v>2</v>
      </c>
      <c r="E62" s="95"/>
      <c r="F62" s="95">
        <f t="shared" ref="F62:K62" si="23">SUM(F63:F65)</f>
        <v>254</v>
      </c>
      <c r="G62" s="95">
        <f t="shared" si="23"/>
        <v>30</v>
      </c>
      <c r="H62" s="95">
        <f t="shared" si="23"/>
        <v>224</v>
      </c>
      <c r="I62" s="95">
        <f t="shared" si="23"/>
        <v>88</v>
      </c>
      <c r="J62" s="95">
        <f t="shared" si="23"/>
        <v>40</v>
      </c>
      <c r="K62" s="95">
        <f t="shared" si="23"/>
        <v>48</v>
      </c>
      <c r="L62" s="95"/>
      <c r="M62" s="95"/>
      <c r="N62" s="95">
        <f t="shared" ref="N62:Q62" si="24">SUM(N63:N65)</f>
        <v>108</v>
      </c>
      <c r="O62" s="95">
        <f t="shared" si="24"/>
        <v>10</v>
      </c>
      <c r="P62" s="95">
        <f t="shared" si="24"/>
        <v>6</v>
      </c>
      <c r="Q62" s="185">
        <f t="shared" si="24"/>
        <v>12</v>
      </c>
      <c r="R62" s="365"/>
      <c r="S62" s="350"/>
      <c r="T62" s="365"/>
      <c r="U62" s="350"/>
      <c r="V62" s="174">
        <f t="shared" ref="V62:Y62" si="25">SUM(V63:V65)</f>
        <v>80</v>
      </c>
      <c r="W62" s="173">
        <f t="shared" si="25"/>
        <v>174</v>
      </c>
      <c r="X62" s="174">
        <f t="shared" si="25"/>
        <v>0</v>
      </c>
      <c r="Y62" s="173">
        <f t="shared" si="25"/>
        <v>0</v>
      </c>
    </row>
    <row r="63" spans="1:32" ht="51">
      <c r="A63" s="9" t="s">
        <v>134</v>
      </c>
      <c r="B63" s="366" t="s">
        <v>289</v>
      </c>
      <c r="C63" s="13" t="s">
        <v>28</v>
      </c>
      <c r="D63" s="13" t="s">
        <v>11</v>
      </c>
      <c r="E63" s="33"/>
      <c r="F63" s="13">
        <v>140</v>
      </c>
      <c r="G63" s="13">
        <v>30</v>
      </c>
      <c r="H63" s="6">
        <v>110</v>
      </c>
      <c r="I63" s="13">
        <v>88</v>
      </c>
      <c r="J63" s="13">
        <v>40</v>
      </c>
      <c r="K63" s="13">
        <v>48</v>
      </c>
      <c r="L63" s="33"/>
      <c r="M63" s="33"/>
      <c r="N63" s="33"/>
      <c r="O63" s="13">
        <v>10</v>
      </c>
      <c r="P63" s="13">
        <v>6</v>
      </c>
      <c r="Q63" s="367">
        <v>6</v>
      </c>
      <c r="R63" s="368"/>
      <c r="S63" s="361"/>
      <c r="T63" s="324"/>
      <c r="U63" s="361"/>
      <c r="V63" s="324">
        <v>80</v>
      </c>
      <c r="W63" s="359">
        <v>60</v>
      </c>
      <c r="X63" s="324"/>
      <c r="Y63" s="323"/>
      <c r="Z63" s="8"/>
      <c r="AA63" s="8"/>
      <c r="AB63" s="8"/>
      <c r="AC63" s="8"/>
      <c r="AD63" s="8"/>
      <c r="AE63" s="8"/>
      <c r="AF63" s="8"/>
    </row>
    <row r="64" spans="1:32" ht="12.75">
      <c r="A64" s="27" t="s">
        <v>137</v>
      </c>
      <c r="B64" s="369" t="s">
        <v>32</v>
      </c>
      <c r="C64" s="23"/>
      <c r="D64" s="23" t="s">
        <v>11</v>
      </c>
      <c r="E64" s="24"/>
      <c r="F64" s="23">
        <v>108</v>
      </c>
      <c r="G64" s="23"/>
      <c r="H64" s="18">
        <v>108</v>
      </c>
      <c r="I64" s="23"/>
      <c r="J64" s="23"/>
      <c r="K64" s="23"/>
      <c r="L64" s="24"/>
      <c r="M64" s="24"/>
      <c r="N64" s="23">
        <v>108</v>
      </c>
      <c r="O64" s="24"/>
      <c r="P64" s="24"/>
      <c r="Q64" s="370"/>
      <c r="R64" s="316"/>
      <c r="S64" s="315"/>
      <c r="T64" s="347"/>
      <c r="U64" s="315"/>
      <c r="V64" s="316"/>
      <c r="W64" s="317">
        <v>108</v>
      </c>
      <c r="X64" s="286"/>
      <c r="Y64" s="352"/>
    </row>
    <row r="65" spans="1:32" ht="12.75">
      <c r="A65" s="27" t="s">
        <v>290</v>
      </c>
      <c r="B65" s="104" t="s">
        <v>282</v>
      </c>
      <c r="C65" s="23" t="s">
        <v>26</v>
      </c>
      <c r="D65" s="23"/>
      <c r="E65" s="24"/>
      <c r="F65" s="23">
        <v>6</v>
      </c>
      <c r="G65" s="23"/>
      <c r="H65" s="18">
        <v>6</v>
      </c>
      <c r="I65" s="23"/>
      <c r="J65" s="23"/>
      <c r="K65" s="23"/>
      <c r="L65" s="24"/>
      <c r="M65" s="24"/>
      <c r="N65" s="24"/>
      <c r="O65" s="24"/>
      <c r="P65" s="24"/>
      <c r="Q65" s="371">
        <v>6</v>
      </c>
      <c r="R65" s="316"/>
      <c r="S65" s="315"/>
      <c r="T65" s="347"/>
      <c r="U65" s="315"/>
      <c r="V65" s="316"/>
      <c r="W65" s="353">
        <v>6</v>
      </c>
      <c r="X65" s="286"/>
      <c r="Y65" s="352"/>
    </row>
    <row r="66" spans="1:32" ht="25.5">
      <c r="A66" s="99" t="s">
        <v>138</v>
      </c>
      <c r="B66" s="103" t="s">
        <v>291</v>
      </c>
      <c r="C66" s="99">
        <v>1</v>
      </c>
      <c r="D66" s="99">
        <v>3</v>
      </c>
      <c r="E66" s="95"/>
      <c r="F66" s="95">
        <f t="shared" ref="F66:K66" si="26">SUM(F67:F70)</f>
        <v>258</v>
      </c>
      <c r="G66" s="95">
        <f t="shared" si="26"/>
        <v>25</v>
      </c>
      <c r="H66" s="95">
        <f t="shared" si="26"/>
        <v>233</v>
      </c>
      <c r="I66" s="95">
        <f t="shared" si="26"/>
        <v>145</v>
      </c>
      <c r="J66" s="95">
        <f t="shared" si="26"/>
        <v>63</v>
      </c>
      <c r="K66" s="95">
        <f t="shared" si="26"/>
        <v>82</v>
      </c>
      <c r="L66" s="95"/>
      <c r="M66" s="95"/>
      <c r="N66" s="95">
        <f t="shared" ref="N66:O66" si="27">SUM(N67:N70)</f>
        <v>72</v>
      </c>
      <c r="O66" s="95">
        <f t="shared" si="27"/>
        <v>10</v>
      </c>
      <c r="P66" s="95"/>
      <c r="Q66" s="185">
        <f>SUM(Q67:Q70)</f>
        <v>6</v>
      </c>
      <c r="R66" s="365"/>
      <c r="S66" s="350"/>
      <c r="T66" s="365"/>
      <c r="U66" s="350"/>
      <c r="V66" s="365"/>
      <c r="W66" s="350"/>
      <c r="X66" s="365"/>
      <c r="Y66" s="173">
        <f>SUM(Y67:Y70)</f>
        <v>258</v>
      </c>
    </row>
    <row r="67" spans="1:32" ht="12.75">
      <c r="A67" s="27" t="s">
        <v>139</v>
      </c>
      <c r="B67" s="98" t="s">
        <v>292</v>
      </c>
      <c r="C67" s="23"/>
      <c r="D67" s="23" t="s">
        <v>11</v>
      </c>
      <c r="E67" s="24"/>
      <c r="F67" s="23">
        <v>108</v>
      </c>
      <c r="G67" s="23">
        <v>20</v>
      </c>
      <c r="H67" s="18">
        <v>88</v>
      </c>
      <c r="I67" s="23">
        <v>83</v>
      </c>
      <c r="J67" s="23">
        <v>35</v>
      </c>
      <c r="K67" s="23">
        <v>48</v>
      </c>
      <c r="L67" s="24"/>
      <c r="M67" s="24"/>
      <c r="N67" s="24"/>
      <c r="O67" s="23">
        <v>5</v>
      </c>
      <c r="P67" s="24"/>
      <c r="Q67" s="370"/>
      <c r="R67" s="316"/>
      <c r="S67" s="315"/>
      <c r="T67" s="316"/>
      <c r="U67" s="352"/>
      <c r="V67" s="316"/>
      <c r="W67" s="315"/>
      <c r="X67" s="286"/>
      <c r="Y67" s="317">
        <v>108</v>
      </c>
    </row>
    <row r="68" spans="1:32" ht="12.75">
      <c r="A68" s="27" t="s">
        <v>233</v>
      </c>
      <c r="B68" s="98" t="s">
        <v>293</v>
      </c>
      <c r="C68" s="24"/>
      <c r="D68" s="23" t="s">
        <v>11</v>
      </c>
      <c r="E68" s="24"/>
      <c r="F68" s="23">
        <v>72</v>
      </c>
      <c r="G68" s="23">
        <v>5</v>
      </c>
      <c r="H68" s="18">
        <v>67</v>
      </c>
      <c r="I68" s="23">
        <v>62</v>
      </c>
      <c r="J68" s="23">
        <v>28</v>
      </c>
      <c r="K68" s="23">
        <v>34</v>
      </c>
      <c r="L68" s="24"/>
      <c r="M68" s="24"/>
      <c r="N68" s="24"/>
      <c r="O68" s="23">
        <v>5</v>
      </c>
      <c r="P68" s="24"/>
      <c r="Q68" s="370"/>
      <c r="R68" s="316"/>
      <c r="S68" s="315"/>
      <c r="T68" s="316"/>
      <c r="U68" s="352"/>
      <c r="V68" s="316"/>
      <c r="W68" s="315"/>
      <c r="X68" s="286"/>
      <c r="Y68" s="317">
        <v>72</v>
      </c>
    </row>
    <row r="69" spans="1:32" ht="12.75">
      <c r="A69" s="27" t="s">
        <v>140</v>
      </c>
      <c r="B69" s="98" t="s">
        <v>32</v>
      </c>
      <c r="C69" s="24"/>
      <c r="D69" s="23" t="s">
        <v>11</v>
      </c>
      <c r="E69" s="24"/>
      <c r="F69" s="23">
        <v>72</v>
      </c>
      <c r="G69" s="23"/>
      <c r="H69" s="18">
        <v>72</v>
      </c>
      <c r="I69" s="23"/>
      <c r="J69" s="23"/>
      <c r="K69" s="23"/>
      <c r="L69" s="24"/>
      <c r="M69" s="24"/>
      <c r="N69" s="23">
        <v>72</v>
      </c>
      <c r="O69" s="24"/>
      <c r="P69" s="24"/>
      <c r="Q69" s="370"/>
      <c r="R69" s="316"/>
      <c r="S69" s="315"/>
      <c r="T69" s="316"/>
      <c r="U69" s="352"/>
      <c r="V69" s="316"/>
      <c r="W69" s="315"/>
      <c r="X69" s="286"/>
      <c r="Y69" s="317">
        <v>72</v>
      </c>
    </row>
    <row r="70" spans="1:32" ht="12.75">
      <c r="A70" s="27" t="s">
        <v>294</v>
      </c>
      <c r="B70" s="98" t="s">
        <v>282</v>
      </c>
      <c r="C70" s="23" t="s">
        <v>26</v>
      </c>
      <c r="D70" s="24"/>
      <c r="E70" s="24"/>
      <c r="F70" s="23">
        <v>6</v>
      </c>
      <c r="G70" s="23"/>
      <c r="H70" s="18">
        <v>6</v>
      </c>
      <c r="I70" s="23"/>
      <c r="J70" s="23"/>
      <c r="K70" s="23"/>
      <c r="L70" s="24"/>
      <c r="M70" s="24"/>
      <c r="N70" s="24"/>
      <c r="O70" s="24"/>
      <c r="P70" s="24"/>
      <c r="Q70" s="371">
        <v>6</v>
      </c>
      <c r="R70" s="316"/>
      <c r="S70" s="315"/>
      <c r="T70" s="316"/>
      <c r="U70" s="315"/>
      <c r="V70" s="347"/>
      <c r="W70" s="315"/>
      <c r="X70" s="286"/>
      <c r="Y70" s="353">
        <v>6</v>
      </c>
    </row>
    <row r="71" spans="1:32" ht="38.25">
      <c r="A71" s="99" t="s">
        <v>141</v>
      </c>
      <c r="B71" s="103" t="s">
        <v>295</v>
      </c>
      <c r="C71" s="99">
        <v>1</v>
      </c>
      <c r="D71" s="99">
        <v>4</v>
      </c>
      <c r="E71" s="99"/>
      <c r="F71" s="95">
        <f t="shared" ref="F71:K71" si="28">SUM(F72:F76)</f>
        <v>362</v>
      </c>
      <c r="G71" s="95">
        <f t="shared" si="28"/>
        <v>16</v>
      </c>
      <c r="H71" s="95">
        <f t="shared" si="28"/>
        <v>346</v>
      </c>
      <c r="I71" s="95">
        <f t="shared" si="28"/>
        <v>124</v>
      </c>
      <c r="J71" s="95">
        <f t="shared" si="28"/>
        <v>93</v>
      </c>
      <c r="K71" s="95">
        <f t="shared" si="28"/>
        <v>31</v>
      </c>
      <c r="L71" s="95"/>
      <c r="M71" s="95">
        <f t="shared" ref="M71:N71" si="29">SUM(M72:M76)</f>
        <v>72</v>
      </c>
      <c r="N71" s="95">
        <f t="shared" si="29"/>
        <v>144</v>
      </c>
      <c r="O71" s="95"/>
      <c r="P71" s="95"/>
      <c r="Q71" s="185">
        <f>SUM(Q72:Q76)</f>
        <v>6</v>
      </c>
      <c r="R71" s="365"/>
      <c r="S71" s="350"/>
      <c r="T71" s="174">
        <f t="shared" ref="T71:U71" si="30">SUM(T72:T76)</f>
        <v>104</v>
      </c>
      <c r="U71" s="173">
        <f t="shared" si="30"/>
        <v>258</v>
      </c>
      <c r="V71" s="365"/>
      <c r="W71" s="350"/>
      <c r="X71" s="365"/>
      <c r="Y71" s="350"/>
    </row>
    <row r="72" spans="1:32" ht="25.5">
      <c r="A72" s="9" t="s">
        <v>142</v>
      </c>
      <c r="B72" s="366" t="s">
        <v>296</v>
      </c>
      <c r="C72" s="33"/>
      <c r="D72" s="13" t="s">
        <v>11</v>
      </c>
      <c r="E72" s="13"/>
      <c r="F72" s="13">
        <v>70</v>
      </c>
      <c r="G72" s="13">
        <v>8</v>
      </c>
      <c r="H72" s="6">
        <v>62</v>
      </c>
      <c r="I72" s="13">
        <v>62</v>
      </c>
      <c r="J72" s="13">
        <v>43</v>
      </c>
      <c r="K72" s="13">
        <v>19</v>
      </c>
      <c r="L72" s="33"/>
      <c r="M72" s="33"/>
      <c r="N72" s="33"/>
      <c r="O72" s="33"/>
      <c r="P72" s="33"/>
      <c r="Q72" s="372"/>
      <c r="R72" s="368"/>
      <c r="S72" s="361"/>
      <c r="T72" s="324">
        <v>34</v>
      </c>
      <c r="U72" s="325">
        <v>36</v>
      </c>
      <c r="V72" s="368"/>
      <c r="W72" s="323"/>
      <c r="X72" s="373"/>
      <c r="Y72" s="374"/>
      <c r="Z72" s="8"/>
      <c r="AA72" s="8"/>
      <c r="AB72" s="8"/>
      <c r="AC72" s="8"/>
      <c r="AD72" s="8"/>
      <c r="AE72" s="8"/>
      <c r="AF72" s="8"/>
    </row>
    <row r="73" spans="1:32" ht="12.75">
      <c r="A73" s="27" t="s">
        <v>297</v>
      </c>
      <c r="B73" s="104" t="s">
        <v>298</v>
      </c>
      <c r="C73" s="23"/>
      <c r="D73" s="23" t="s">
        <v>11</v>
      </c>
      <c r="E73" s="24"/>
      <c r="F73" s="23">
        <v>70</v>
      </c>
      <c r="G73" s="23">
        <v>8</v>
      </c>
      <c r="H73" s="18">
        <v>62</v>
      </c>
      <c r="I73" s="23">
        <v>62</v>
      </c>
      <c r="J73" s="23">
        <v>50</v>
      </c>
      <c r="K73" s="23">
        <v>12</v>
      </c>
      <c r="L73" s="24"/>
      <c r="M73" s="24"/>
      <c r="N73" s="24"/>
      <c r="O73" s="24"/>
      <c r="P73" s="24"/>
      <c r="Q73" s="370"/>
      <c r="R73" s="316"/>
      <c r="S73" s="315"/>
      <c r="T73" s="347">
        <v>34</v>
      </c>
      <c r="U73" s="317">
        <v>36</v>
      </c>
      <c r="V73" s="316"/>
      <c r="W73" s="352"/>
      <c r="X73" s="375"/>
      <c r="Y73" s="338"/>
    </row>
    <row r="74" spans="1:32" ht="12.75">
      <c r="A74" s="23" t="s">
        <v>143</v>
      </c>
      <c r="B74" s="104" t="s">
        <v>30</v>
      </c>
      <c r="C74" s="24"/>
      <c r="D74" s="23" t="s">
        <v>11</v>
      </c>
      <c r="E74" s="24"/>
      <c r="F74" s="23">
        <v>72</v>
      </c>
      <c r="G74" s="24"/>
      <c r="H74" s="18">
        <v>72</v>
      </c>
      <c r="I74" s="24"/>
      <c r="J74" s="24"/>
      <c r="K74" s="24"/>
      <c r="L74" s="24"/>
      <c r="M74" s="23">
        <v>72</v>
      </c>
      <c r="N74" s="24"/>
      <c r="O74" s="24"/>
      <c r="P74" s="24"/>
      <c r="Q74" s="370"/>
      <c r="R74" s="316"/>
      <c r="S74" s="315"/>
      <c r="T74" s="347">
        <v>36</v>
      </c>
      <c r="U74" s="317">
        <v>36</v>
      </c>
      <c r="V74" s="316"/>
      <c r="W74" s="315"/>
      <c r="X74" s="316"/>
      <c r="Y74" s="315"/>
      <c r="Z74" s="19"/>
      <c r="AA74" s="19"/>
      <c r="AB74" s="19"/>
      <c r="AC74" s="19"/>
      <c r="AD74" s="19"/>
      <c r="AE74" s="19"/>
      <c r="AF74" s="19"/>
    </row>
    <row r="75" spans="1:32" ht="12.75">
      <c r="A75" s="23" t="s">
        <v>144</v>
      </c>
      <c r="B75" s="104" t="s">
        <v>32</v>
      </c>
      <c r="C75" s="24"/>
      <c r="D75" s="23" t="s">
        <v>11</v>
      </c>
      <c r="E75" s="24"/>
      <c r="F75" s="23">
        <v>144</v>
      </c>
      <c r="G75" s="24"/>
      <c r="H75" s="18">
        <v>144</v>
      </c>
      <c r="I75" s="24"/>
      <c r="J75" s="24"/>
      <c r="K75" s="24"/>
      <c r="L75" s="24"/>
      <c r="M75" s="24"/>
      <c r="N75" s="23">
        <v>144</v>
      </c>
      <c r="O75" s="24"/>
      <c r="P75" s="24"/>
      <c r="Q75" s="370"/>
      <c r="R75" s="316"/>
      <c r="S75" s="315"/>
      <c r="T75" s="316"/>
      <c r="U75" s="317">
        <v>144</v>
      </c>
      <c r="V75" s="316"/>
      <c r="W75" s="315"/>
      <c r="X75" s="316"/>
      <c r="Y75" s="315"/>
      <c r="Z75" s="19"/>
      <c r="AA75" s="19"/>
      <c r="AB75" s="19"/>
      <c r="AC75" s="19"/>
      <c r="AD75" s="19"/>
      <c r="AE75" s="19"/>
      <c r="AF75" s="19"/>
    </row>
    <row r="76" spans="1:32" ht="12.75">
      <c r="A76" s="23" t="s">
        <v>299</v>
      </c>
      <c r="B76" s="104" t="s">
        <v>282</v>
      </c>
      <c r="C76" s="23" t="s">
        <v>26</v>
      </c>
      <c r="D76" s="24"/>
      <c r="E76" s="24"/>
      <c r="F76" s="23">
        <v>6</v>
      </c>
      <c r="G76" s="24"/>
      <c r="H76" s="18">
        <v>6</v>
      </c>
      <c r="I76" s="24"/>
      <c r="J76" s="24"/>
      <c r="K76" s="24"/>
      <c r="L76" s="24"/>
      <c r="M76" s="24"/>
      <c r="N76" s="24"/>
      <c r="O76" s="24"/>
      <c r="P76" s="24"/>
      <c r="Q76" s="371">
        <v>6</v>
      </c>
      <c r="R76" s="316"/>
      <c r="S76" s="315"/>
      <c r="T76" s="316"/>
      <c r="U76" s="353">
        <v>6</v>
      </c>
      <c r="V76" s="316"/>
      <c r="W76" s="315"/>
      <c r="X76" s="316"/>
      <c r="Y76" s="315"/>
      <c r="Z76" s="19"/>
      <c r="AA76" s="19"/>
      <c r="AB76" s="19"/>
      <c r="AC76" s="19"/>
      <c r="AD76" s="19"/>
      <c r="AE76" s="19"/>
      <c r="AF76" s="19"/>
    </row>
    <row r="77" spans="1:32" ht="12.75">
      <c r="A77" s="106"/>
      <c r="B77" s="107" t="s">
        <v>238</v>
      </c>
      <c r="C77" s="21">
        <f>SUM(C8,C39,C49)</f>
        <v>15</v>
      </c>
      <c r="D77" s="21">
        <f>SUM(D49,D39,D35,D29,D8)</f>
        <v>42</v>
      </c>
      <c r="E77" s="21">
        <f>SUM(E8,E29,E35,E39)</f>
        <v>10</v>
      </c>
      <c r="F77" s="21">
        <f>SUM(F8,F29,F35,F39,F49)</f>
        <v>5580</v>
      </c>
      <c r="G77" s="21">
        <f>SUM(G29,G35,G39,G49)</f>
        <v>337</v>
      </c>
      <c r="H77" s="21">
        <f>SUM(H8,H29,H35,H39,H49)</f>
        <v>5243</v>
      </c>
      <c r="I77" s="21">
        <f t="shared" ref="I77:K77" si="31">SUM(I49,I39,I35,I29,I8)</f>
        <v>4097</v>
      </c>
      <c r="J77" s="21">
        <f t="shared" si="31"/>
        <v>2116</v>
      </c>
      <c r="K77" s="21">
        <f t="shared" si="31"/>
        <v>1831</v>
      </c>
      <c r="L77" s="21">
        <f>SUM(L39,L49)</f>
        <v>150</v>
      </c>
      <c r="M77" s="21">
        <f t="shared" ref="M77:N77" si="32">SUM(M49)</f>
        <v>288</v>
      </c>
      <c r="N77" s="21">
        <f t="shared" si="32"/>
        <v>576</v>
      </c>
      <c r="O77" s="21">
        <f>SUM(O49,O39,O35,O29,O8)</f>
        <v>132</v>
      </c>
      <c r="P77" s="21">
        <f>SUM(P8,P39,P49)</f>
        <v>60</v>
      </c>
      <c r="Q77" s="193">
        <f>SUM(Q49,Q39,Q8)</f>
        <v>90</v>
      </c>
      <c r="R77" s="141">
        <f t="shared" ref="R77:S77" si="33">SUM(R8)</f>
        <v>612</v>
      </c>
      <c r="S77" s="140">
        <f t="shared" si="33"/>
        <v>864</v>
      </c>
      <c r="T77" s="141">
        <f t="shared" ref="T77:U77" si="34">SUM(T49,T39,T35,T29)</f>
        <v>612</v>
      </c>
      <c r="U77" s="140">
        <f t="shared" si="34"/>
        <v>864</v>
      </c>
      <c r="V77" s="141">
        <f>SUM(V49,V39,V29)</f>
        <v>612</v>
      </c>
      <c r="W77" s="140">
        <f>SUM(W49,W39,W35,W29)</f>
        <v>900</v>
      </c>
      <c r="X77" s="141">
        <f>SUM(X49,X39,X29)</f>
        <v>612</v>
      </c>
      <c r="Y77" s="140">
        <f>SUM(Y49,Y39,Y35,Y29)</f>
        <v>504</v>
      </c>
    </row>
    <row r="78" spans="1:32" ht="12.75">
      <c r="A78" s="27" t="s">
        <v>146</v>
      </c>
      <c r="B78" s="98" t="s">
        <v>300</v>
      </c>
      <c r="C78" s="27" t="s">
        <v>148</v>
      </c>
      <c r="D78" s="29"/>
      <c r="E78" s="29"/>
      <c r="F78" s="27">
        <v>144</v>
      </c>
      <c r="G78" s="29"/>
      <c r="H78" s="27">
        <v>144</v>
      </c>
      <c r="I78" s="27">
        <v>144</v>
      </c>
      <c r="J78" s="29"/>
      <c r="K78" s="29"/>
      <c r="L78" s="29"/>
      <c r="M78" s="29"/>
      <c r="N78" s="29"/>
      <c r="O78" s="29"/>
      <c r="P78" s="29"/>
      <c r="Q78" s="363"/>
      <c r="R78" s="286"/>
      <c r="S78" s="285"/>
      <c r="T78" s="286"/>
      <c r="U78" s="376"/>
      <c r="V78" s="286"/>
      <c r="W78" s="376"/>
      <c r="X78" s="354"/>
      <c r="Y78" s="376">
        <v>144</v>
      </c>
    </row>
    <row r="79" spans="1:32" ht="12.75">
      <c r="A79" s="27" t="s">
        <v>150</v>
      </c>
      <c r="B79" s="98" t="s">
        <v>151</v>
      </c>
      <c r="C79" s="27" t="s">
        <v>149</v>
      </c>
      <c r="D79" s="29"/>
      <c r="E79" s="29"/>
      <c r="F79" s="27">
        <v>216</v>
      </c>
      <c r="G79" s="29"/>
      <c r="H79" s="27">
        <v>216</v>
      </c>
      <c r="I79" s="27">
        <v>216</v>
      </c>
      <c r="J79" s="29"/>
      <c r="K79" s="29"/>
      <c r="L79" s="29"/>
      <c r="M79" s="29"/>
      <c r="N79" s="29"/>
      <c r="O79" s="29"/>
      <c r="P79" s="29"/>
      <c r="Q79" s="363"/>
      <c r="R79" s="286"/>
      <c r="S79" s="285"/>
      <c r="T79" s="286"/>
      <c r="U79" s="376"/>
      <c r="V79" s="286"/>
      <c r="W79" s="376"/>
      <c r="X79" s="354"/>
      <c r="Y79" s="376">
        <v>216</v>
      </c>
    </row>
    <row r="80" spans="1:32" ht="12.75">
      <c r="A80" s="377"/>
      <c r="B80" s="378" t="s">
        <v>301</v>
      </c>
      <c r="C80" s="379">
        <v>15</v>
      </c>
      <c r="D80" s="379">
        <v>42</v>
      </c>
      <c r="E80" s="379">
        <v>10</v>
      </c>
      <c r="F80" s="380">
        <f>SUM(F77,F78,F79)</f>
        <v>5940</v>
      </c>
      <c r="G80" s="380">
        <f>SUM(G77)</f>
        <v>337</v>
      </c>
      <c r="H80" s="380">
        <f t="shared" ref="H80:I80" si="35">SUM(H77,H78,H79)</f>
        <v>5603</v>
      </c>
      <c r="I80" s="380">
        <f t="shared" si="35"/>
        <v>4457</v>
      </c>
      <c r="J80" s="380">
        <f t="shared" ref="J80:X80" si="36">SUM(J77)</f>
        <v>2116</v>
      </c>
      <c r="K80" s="380">
        <f t="shared" si="36"/>
        <v>1831</v>
      </c>
      <c r="L80" s="380">
        <f t="shared" si="36"/>
        <v>150</v>
      </c>
      <c r="M80" s="380">
        <f t="shared" si="36"/>
        <v>288</v>
      </c>
      <c r="N80" s="380">
        <f t="shared" si="36"/>
        <v>576</v>
      </c>
      <c r="O80" s="380">
        <f t="shared" si="36"/>
        <v>132</v>
      </c>
      <c r="P80" s="380">
        <f t="shared" si="36"/>
        <v>60</v>
      </c>
      <c r="Q80" s="381">
        <f t="shared" si="36"/>
        <v>90</v>
      </c>
      <c r="R80" s="382">
        <f t="shared" si="36"/>
        <v>612</v>
      </c>
      <c r="S80" s="383">
        <f t="shared" si="36"/>
        <v>864</v>
      </c>
      <c r="T80" s="382">
        <f t="shared" si="36"/>
        <v>612</v>
      </c>
      <c r="U80" s="383">
        <f t="shared" si="36"/>
        <v>864</v>
      </c>
      <c r="V80" s="382">
        <f t="shared" si="36"/>
        <v>612</v>
      </c>
      <c r="W80" s="384">
        <f t="shared" si="36"/>
        <v>900</v>
      </c>
      <c r="X80" s="382">
        <f t="shared" si="36"/>
        <v>612</v>
      </c>
      <c r="Y80" s="383">
        <f>SUM(Y77:Y79)</f>
        <v>864</v>
      </c>
    </row>
    <row r="81" spans="1:25" ht="12.75">
      <c r="A81" s="693" t="s">
        <v>302</v>
      </c>
      <c r="B81" s="685"/>
      <c r="C81" s="685"/>
      <c r="D81" s="685"/>
      <c r="E81" s="659"/>
      <c r="F81" s="696" t="s">
        <v>40</v>
      </c>
      <c r="G81" s="659"/>
      <c r="H81" s="666" t="s">
        <v>303</v>
      </c>
      <c r="I81" s="657"/>
      <c r="J81" s="657"/>
      <c r="K81" s="657"/>
      <c r="L81" s="657"/>
      <c r="M81" s="657"/>
      <c r="N81" s="657"/>
      <c r="O81" s="657"/>
      <c r="P81" s="657"/>
      <c r="Q81" s="655"/>
      <c r="R81" s="184">
        <f t="shared" ref="R81:S81" si="37">SUM(R8)</f>
        <v>612</v>
      </c>
      <c r="S81" s="142">
        <f t="shared" si="37"/>
        <v>864</v>
      </c>
      <c r="T81" s="184">
        <f>SUM(T73,T72,T57,T51,T41,T40,T36,T33,T32,T31)</f>
        <v>576</v>
      </c>
      <c r="U81" s="142">
        <f>SUM(U76,U73,U72,U57,U51,U44,U42,U41,U40,U37,U33,U32)</f>
        <v>684</v>
      </c>
      <c r="V81" s="184">
        <f>SUM(V57,V52,V51,V45,V33,V32)</f>
        <v>508</v>
      </c>
      <c r="W81" s="194">
        <f>SUM(W57,W55,W52,W51,W48,W45,W43,W38,W33,W32,W30)</f>
        <v>654</v>
      </c>
      <c r="X81" s="184">
        <f>SUM(X63,X61,X58,X47,X46,X34,X33)</f>
        <v>250</v>
      </c>
      <c r="Y81" s="142">
        <f>SUM(Y70,Y68,Y67,Y65,Y63,Y46)</f>
        <v>228</v>
      </c>
    </row>
    <row r="82" spans="1:25" ht="12.75">
      <c r="A82" s="694"/>
      <c r="B82" s="695"/>
      <c r="C82" s="695"/>
      <c r="D82" s="695"/>
      <c r="E82" s="678"/>
      <c r="F82" s="694"/>
      <c r="G82" s="678"/>
      <c r="H82" s="666" t="s">
        <v>304</v>
      </c>
      <c r="I82" s="657"/>
      <c r="J82" s="657"/>
      <c r="K82" s="657"/>
      <c r="L82" s="657"/>
      <c r="M82" s="657"/>
      <c r="N82" s="657"/>
      <c r="O82" s="657"/>
      <c r="P82" s="657"/>
      <c r="Q82" s="655"/>
      <c r="R82" s="346">
        <v>0</v>
      </c>
      <c r="S82" s="376">
        <v>0</v>
      </c>
      <c r="T82" s="195">
        <f>SUM(T74)</f>
        <v>36</v>
      </c>
      <c r="U82" s="376">
        <v>36</v>
      </c>
      <c r="V82" s="346">
        <v>0</v>
      </c>
      <c r="W82" s="376">
        <v>108</v>
      </c>
      <c r="X82" s="346">
        <v>108</v>
      </c>
      <c r="Y82" s="376">
        <v>0</v>
      </c>
    </row>
    <row r="83" spans="1:25" ht="12.75">
      <c r="A83" s="694"/>
      <c r="B83" s="695"/>
      <c r="C83" s="695"/>
      <c r="D83" s="695"/>
      <c r="E83" s="678"/>
      <c r="F83" s="694"/>
      <c r="G83" s="678"/>
      <c r="H83" s="666" t="s">
        <v>305</v>
      </c>
      <c r="I83" s="657"/>
      <c r="J83" s="657"/>
      <c r="K83" s="657"/>
      <c r="L83" s="657"/>
      <c r="M83" s="657"/>
      <c r="N83" s="657"/>
      <c r="O83" s="657"/>
      <c r="P83" s="657"/>
      <c r="Q83" s="655"/>
      <c r="R83" s="346">
        <v>0</v>
      </c>
      <c r="S83" s="376">
        <v>0</v>
      </c>
      <c r="T83" s="346">
        <v>0</v>
      </c>
      <c r="U83" s="376">
        <v>144</v>
      </c>
      <c r="V83" s="346">
        <v>0</v>
      </c>
      <c r="W83" s="385">
        <v>72</v>
      </c>
      <c r="X83" s="346">
        <v>180</v>
      </c>
      <c r="Y83" s="376">
        <v>180</v>
      </c>
    </row>
    <row r="84" spans="1:25" ht="12.75">
      <c r="A84" s="694"/>
      <c r="B84" s="695"/>
      <c r="C84" s="695"/>
      <c r="D84" s="695"/>
      <c r="E84" s="678"/>
      <c r="F84" s="694"/>
      <c r="G84" s="678"/>
      <c r="H84" s="666" t="s">
        <v>306</v>
      </c>
      <c r="I84" s="657"/>
      <c r="J84" s="657"/>
      <c r="K84" s="657"/>
      <c r="L84" s="657"/>
      <c r="M84" s="657"/>
      <c r="N84" s="657"/>
      <c r="O84" s="657"/>
      <c r="P84" s="657"/>
      <c r="Q84" s="655"/>
      <c r="R84" s="346">
        <v>0</v>
      </c>
      <c r="S84" s="376">
        <v>0</v>
      </c>
      <c r="T84" s="346">
        <v>0</v>
      </c>
      <c r="U84" s="376">
        <v>0</v>
      </c>
      <c r="V84" s="346">
        <v>0</v>
      </c>
      <c r="W84" s="386">
        <v>0</v>
      </c>
      <c r="X84" s="346">
        <v>0</v>
      </c>
      <c r="Y84" s="376">
        <v>144</v>
      </c>
    </row>
    <row r="85" spans="1:25" ht="12.75">
      <c r="A85" s="694"/>
      <c r="B85" s="695"/>
      <c r="C85" s="695"/>
      <c r="D85" s="695"/>
      <c r="E85" s="678"/>
      <c r="F85" s="660"/>
      <c r="G85" s="661"/>
      <c r="H85" s="664" t="s">
        <v>307</v>
      </c>
      <c r="I85" s="657"/>
      <c r="J85" s="657"/>
      <c r="K85" s="657"/>
      <c r="L85" s="657"/>
      <c r="M85" s="657"/>
      <c r="N85" s="657"/>
      <c r="O85" s="657"/>
      <c r="P85" s="657"/>
      <c r="Q85" s="655"/>
      <c r="R85" s="346">
        <v>0</v>
      </c>
      <c r="S85" s="376">
        <v>0</v>
      </c>
      <c r="T85" s="346">
        <v>0</v>
      </c>
      <c r="U85" s="376">
        <v>0</v>
      </c>
      <c r="V85" s="346">
        <v>0</v>
      </c>
      <c r="W85" s="376">
        <v>0</v>
      </c>
      <c r="X85" s="346">
        <v>0</v>
      </c>
      <c r="Y85" s="376">
        <v>216</v>
      </c>
    </row>
    <row r="86" spans="1:25" ht="12.75">
      <c r="A86" s="694"/>
      <c r="B86" s="695"/>
      <c r="C86" s="695"/>
      <c r="D86" s="695"/>
      <c r="E86" s="678"/>
      <c r="F86" s="666" t="s">
        <v>308</v>
      </c>
      <c r="G86" s="657"/>
      <c r="H86" s="657"/>
      <c r="I86" s="657"/>
      <c r="J86" s="657"/>
      <c r="K86" s="657"/>
      <c r="L86" s="657"/>
      <c r="M86" s="657"/>
      <c r="N86" s="657"/>
      <c r="O86" s="657"/>
      <c r="P86" s="657"/>
      <c r="Q86" s="655"/>
      <c r="R86" s="346">
        <v>2</v>
      </c>
      <c r="S86" s="376">
        <v>9</v>
      </c>
      <c r="T86" s="346">
        <v>2</v>
      </c>
      <c r="U86" s="376">
        <v>9</v>
      </c>
      <c r="V86" s="346">
        <v>2</v>
      </c>
      <c r="W86" s="376">
        <v>9</v>
      </c>
      <c r="X86" s="346">
        <v>2</v>
      </c>
      <c r="Y86" s="285"/>
    </row>
    <row r="87" spans="1:25" ht="12.75">
      <c r="A87" s="694"/>
      <c r="B87" s="695"/>
      <c r="C87" s="695"/>
      <c r="D87" s="695"/>
      <c r="E87" s="678"/>
      <c r="F87" s="696" t="s">
        <v>309</v>
      </c>
      <c r="G87" s="659"/>
      <c r="H87" s="664" t="s">
        <v>310</v>
      </c>
      <c r="I87" s="657"/>
      <c r="J87" s="657"/>
      <c r="K87" s="657"/>
      <c r="L87" s="657"/>
      <c r="M87" s="657"/>
      <c r="N87" s="657"/>
      <c r="O87" s="657"/>
      <c r="P87" s="657"/>
      <c r="Q87" s="655"/>
      <c r="R87" s="346">
        <v>0</v>
      </c>
      <c r="S87" s="376">
        <v>3</v>
      </c>
      <c r="T87" s="346">
        <v>0</v>
      </c>
      <c r="U87" s="376">
        <v>1</v>
      </c>
      <c r="V87" s="346">
        <v>1</v>
      </c>
      <c r="W87" s="376">
        <v>3</v>
      </c>
      <c r="X87" s="346">
        <v>2</v>
      </c>
      <c r="Y87" s="376">
        <v>0</v>
      </c>
    </row>
    <row r="88" spans="1:25" ht="12.75">
      <c r="A88" s="694"/>
      <c r="B88" s="695"/>
      <c r="C88" s="695"/>
      <c r="D88" s="695"/>
      <c r="E88" s="678"/>
      <c r="F88" s="694"/>
      <c r="G88" s="678"/>
      <c r="H88" s="664" t="s">
        <v>311</v>
      </c>
      <c r="I88" s="657"/>
      <c r="J88" s="657"/>
      <c r="K88" s="657"/>
      <c r="L88" s="657"/>
      <c r="M88" s="657"/>
      <c r="N88" s="657"/>
      <c r="O88" s="657"/>
      <c r="P88" s="657"/>
      <c r="Q88" s="655"/>
      <c r="R88" s="346">
        <v>0</v>
      </c>
      <c r="S88" s="376">
        <v>0</v>
      </c>
      <c r="T88" s="346">
        <v>0</v>
      </c>
      <c r="U88" s="376">
        <v>1</v>
      </c>
      <c r="V88" s="346">
        <v>0</v>
      </c>
      <c r="W88" s="376">
        <v>1</v>
      </c>
      <c r="X88" s="346">
        <v>1</v>
      </c>
      <c r="Y88" s="376">
        <v>2</v>
      </c>
    </row>
    <row r="89" spans="1:25" ht="12.75">
      <c r="A89" s="694"/>
      <c r="B89" s="695"/>
      <c r="C89" s="695"/>
      <c r="D89" s="695"/>
      <c r="E89" s="678"/>
      <c r="F89" s="694"/>
      <c r="G89" s="678"/>
      <c r="H89" s="664" t="s">
        <v>312</v>
      </c>
      <c r="I89" s="657"/>
      <c r="J89" s="657"/>
      <c r="K89" s="657"/>
      <c r="L89" s="657"/>
      <c r="M89" s="657"/>
      <c r="N89" s="657"/>
      <c r="O89" s="657"/>
      <c r="P89" s="657"/>
      <c r="Q89" s="655"/>
      <c r="R89" s="346">
        <v>3</v>
      </c>
      <c r="S89" s="376">
        <v>8</v>
      </c>
      <c r="T89" s="346">
        <v>4</v>
      </c>
      <c r="U89" s="376">
        <v>9</v>
      </c>
      <c r="V89" s="346">
        <v>1</v>
      </c>
      <c r="W89" s="376">
        <v>6</v>
      </c>
      <c r="X89" s="346">
        <v>4</v>
      </c>
      <c r="Y89" s="376">
        <v>5</v>
      </c>
    </row>
    <row r="90" spans="1:25" ht="12.75">
      <c r="A90" s="660"/>
      <c r="B90" s="686"/>
      <c r="C90" s="686"/>
      <c r="D90" s="686"/>
      <c r="E90" s="661"/>
      <c r="F90" s="660"/>
      <c r="G90" s="661"/>
      <c r="H90" s="664" t="s">
        <v>43</v>
      </c>
      <c r="I90" s="657"/>
      <c r="J90" s="657"/>
      <c r="K90" s="657"/>
      <c r="L90" s="657"/>
      <c r="M90" s="657"/>
      <c r="N90" s="657"/>
      <c r="O90" s="657"/>
      <c r="P90" s="657"/>
      <c r="Q90" s="655"/>
      <c r="R90" s="387">
        <v>1</v>
      </c>
      <c r="S90" s="388">
        <v>2</v>
      </c>
      <c r="T90" s="387">
        <v>1</v>
      </c>
      <c r="U90" s="388">
        <v>1</v>
      </c>
      <c r="V90" s="387">
        <v>1</v>
      </c>
      <c r="W90" s="388">
        <v>2</v>
      </c>
      <c r="X90" s="387">
        <v>1</v>
      </c>
      <c r="Y90" s="388">
        <v>1</v>
      </c>
    </row>
    <row r="91" spans="1:25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</row>
    <row r="92" spans="1:25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  <row r="93" spans="1:25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</row>
    <row r="94" spans="1:25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</row>
  </sheetData>
  <mergeCells count="36">
    <mergeCell ref="H85:Q85"/>
    <mergeCell ref="H3:Q3"/>
    <mergeCell ref="I4:Q4"/>
    <mergeCell ref="M5:N5"/>
    <mergeCell ref="O5:O6"/>
    <mergeCell ref="A1:Y1"/>
    <mergeCell ref="A2:A6"/>
    <mergeCell ref="B2:B6"/>
    <mergeCell ref="C2:E2"/>
    <mergeCell ref="F2:Q2"/>
    <mergeCell ref="C3:C6"/>
    <mergeCell ref="H4:H6"/>
    <mergeCell ref="P5:Q5"/>
    <mergeCell ref="I5:I6"/>
    <mergeCell ref="J5:L5"/>
    <mergeCell ref="R2:Y2"/>
    <mergeCell ref="R3:S5"/>
    <mergeCell ref="T3:U5"/>
    <mergeCell ref="V3:W5"/>
    <mergeCell ref="X3:Y5"/>
    <mergeCell ref="D3:D6"/>
    <mergeCell ref="E3:E6"/>
    <mergeCell ref="A81:E90"/>
    <mergeCell ref="F3:F6"/>
    <mergeCell ref="G3:G6"/>
    <mergeCell ref="F81:G85"/>
    <mergeCell ref="F87:G90"/>
    <mergeCell ref="F86:Q86"/>
    <mergeCell ref="H87:Q87"/>
    <mergeCell ref="H88:Q88"/>
    <mergeCell ref="H89:Q89"/>
    <mergeCell ref="H90:Q90"/>
    <mergeCell ref="H81:Q81"/>
    <mergeCell ref="H82:Q82"/>
    <mergeCell ref="H83:Q83"/>
    <mergeCell ref="H84:Q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3"/>
  <sheetViews>
    <sheetView workbookViewId="0"/>
  </sheetViews>
  <sheetFormatPr defaultColWidth="14.42578125" defaultRowHeight="15.75" customHeight="1"/>
  <cols>
    <col min="1" max="1" width="12.7109375" customWidth="1"/>
    <col min="2" max="2" width="48.28515625" customWidth="1"/>
    <col min="3" max="3" width="6.42578125" customWidth="1"/>
    <col min="4" max="4" width="9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2" width="7" customWidth="1"/>
    <col min="13" max="17" width="5.140625" customWidth="1"/>
    <col min="18" max="18" width="6.7109375" customWidth="1"/>
    <col min="19" max="19" width="6.85546875" customWidth="1"/>
    <col min="20" max="20" width="6.5703125" customWidth="1"/>
    <col min="21" max="21" width="6.85546875" customWidth="1"/>
    <col min="22" max="22" width="7.7109375" customWidth="1"/>
    <col min="23" max="23" width="8" customWidth="1"/>
    <col min="24" max="24" width="6.85546875" customWidth="1"/>
    <col min="25" max="25" width="7.7109375" customWidth="1"/>
  </cols>
  <sheetData>
    <row r="1" spans="1:32" ht="12.75">
      <c r="A1" s="672" t="s">
        <v>313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5"/>
    </row>
    <row r="2" spans="1:32" ht="40.5" customHeight="1">
      <c r="A2" s="673" t="s">
        <v>0</v>
      </c>
      <c r="B2" s="674" t="s">
        <v>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5"/>
      <c r="R2" s="675" t="s">
        <v>61</v>
      </c>
      <c r="S2" s="657"/>
      <c r="T2" s="657"/>
      <c r="U2" s="657"/>
      <c r="V2" s="657"/>
      <c r="W2" s="657"/>
      <c r="X2" s="657"/>
      <c r="Y2" s="655"/>
    </row>
    <row r="3" spans="1:32" ht="12.75">
      <c r="A3" s="653"/>
      <c r="B3" s="653"/>
      <c r="C3" s="670" t="s">
        <v>62</v>
      </c>
      <c r="D3" s="669" t="s">
        <v>63</v>
      </c>
      <c r="E3" s="670" t="s">
        <v>64</v>
      </c>
      <c r="F3" s="669" t="s">
        <v>252</v>
      </c>
      <c r="G3" s="670" t="s">
        <v>65</v>
      </c>
      <c r="H3" s="691" t="s">
        <v>253</v>
      </c>
      <c r="I3" s="657"/>
      <c r="J3" s="657"/>
      <c r="K3" s="657"/>
      <c r="L3" s="657"/>
      <c r="M3" s="657"/>
      <c r="N3" s="657"/>
      <c r="O3" s="657"/>
      <c r="P3" s="657"/>
      <c r="Q3" s="655"/>
      <c r="R3" s="668" t="s">
        <v>7</v>
      </c>
      <c r="S3" s="659"/>
      <c r="T3" s="668" t="s">
        <v>45</v>
      </c>
      <c r="U3" s="659"/>
      <c r="V3" s="680" t="s">
        <v>67</v>
      </c>
      <c r="W3" s="681"/>
      <c r="X3" s="700" t="s">
        <v>68</v>
      </c>
      <c r="Y3" s="659"/>
    </row>
    <row r="4" spans="1:32" ht="12.75">
      <c r="A4" s="653"/>
      <c r="B4" s="653"/>
      <c r="C4" s="653"/>
      <c r="D4" s="653"/>
      <c r="E4" s="653"/>
      <c r="F4" s="653"/>
      <c r="G4" s="653"/>
      <c r="H4" s="670" t="s">
        <v>160</v>
      </c>
      <c r="I4" s="699" t="s">
        <v>254</v>
      </c>
      <c r="J4" s="657"/>
      <c r="K4" s="657"/>
      <c r="L4" s="657"/>
      <c r="M4" s="657"/>
      <c r="N4" s="657"/>
      <c r="O4" s="657"/>
      <c r="P4" s="657"/>
      <c r="Q4" s="655"/>
      <c r="R4" s="694"/>
      <c r="S4" s="678"/>
      <c r="T4" s="694"/>
      <c r="U4" s="678"/>
      <c r="V4" s="697"/>
      <c r="W4" s="698"/>
      <c r="X4" s="695"/>
      <c r="Y4" s="678"/>
    </row>
    <row r="5" spans="1:32" ht="12.75">
      <c r="A5" s="653"/>
      <c r="B5" s="653"/>
      <c r="C5" s="653"/>
      <c r="D5" s="653"/>
      <c r="E5" s="653"/>
      <c r="F5" s="653"/>
      <c r="G5" s="653"/>
      <c r="H5" s="653"/>
      <c r="I5" s="669" t="s">
        <v>255</v>
      </c>
      <c r="J5" s="667" t="s">
        <v>256</v>
      </c>
      <c r="K5" s="657"/>
      <c r="L5" s="655"/>
      <c r="M5" s="667" t="s">
        <v>257</v>
      </c>
      <c r="N5" s="655"/>
      <c r="O5" s="670" t="s">
        <v>258</v>
      </c>
      <c r="P5" s="675" t="s">
        <v>259</v>
      </c>
      <c r="Q5" s="655"/>
      <c r="R5" s="660"/>
      <c r="S5" s="661"/>
      <c r="T5" s="660"/>
      <c r="U5" s="661"/>
      <c r="V5" s="682"/>
      <c r="W5" s="683"/>
      <c r="X5" s="686"/>
      <c r="Y5" s="661"/>
    </row>
    <row r="6" spans="1:32" ht="101.25">
      <c r="A6" s="654"/>
      <c r="B6" s="654"/>
      <c r="C6" s="654"/>
      <c r="D6" s="654"/>
      <c r="E6" s="654"/>
      <c r="F6" s="654"/>
      <c r="G6" s="654"/>
      <c r="H6" s="654"/>
      <c r="I6" s="654"/>
      <c r="J6" s="36" t="s">
        <v>260</v>
      </c>
      <c r="K6" s="36" t="s">
        <v>261</v>
      </c>
      <c r="L6" s="36" t="s">
        <v>262</v>
      </c>
      <c r="M6" s="35" t="s">
        <v>263</v>
      </c>
      <c r="N6" s="261" t="s">
        <v>264</v>
      </c>
      <c r="O6" s="654"/>
      <c r="P6" s="35" t="s">
        <v>258</v>
      </c>
      <c r="Q6" s="35" t="s">
        <v>62</v>
      </c>
      <c r="R6" s="36" t="s">
        <v>18</v>
      </c>
      <c r="S6" s="36" t="s">
        <v>72</v>
      </c>
      <c r="T6" s="36" t="s">
        <v>73</v>
      </c>
      <c r="U6" s="389" t="s">
        <v>74</v>
      </c>
      <c r="V6" s="115" t="s">
        <v>75</v>
      </c>
      <c r="W6" s="116" t="s">
        <v>76</v>
      </c>
      <c r="X6" s="390" t="s">
        <v>77</v>
      </c>
      <c r="Y6" s="5" t="s">
        <v>78</v>
      </c>
    </row>
    <row r="7" spans="1:32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4">
        <v>21</v>
      </c>
      <c r="V7" s="117">
        <v>22</v>
      </c>
      <c r="W7" s="118">
        <v>23</v>
      </c>
      <c r="X7" s="391">
        <v>24</v>
      </c>
      <c r="Y7" s="37">
        <v>25</v>
      </c>
    </row>
    <row r="8" spans="1:32" ht="12.75">
      <c r="A8" s="38" t="s">
        <v>46</v>
      </c>
      <c r="B8" s="39" t="s">
        <v>79</v>
      </c>
      <c r="C8" s="38">
        <f t="shared" ref="C8:F8" si="0">SUM(C9)</f>
        <v>3</v>
      </c>
      <c r="D8" s="38">
        <f t="shared" si="0"/>
        <v>11</v>
      </c>
      <c r="E8" s="38">
        <f t="shared" si="0"/>
        <v>3</v>
      </c>
      <c r="F8" s="40">
        <f t="shared" si="0"/>
        <v>1476</v>
      </c>
      <c r="G8" s="41"/>
      <c r="H8" s="40">
        <f t="shared" ref="H8:K8" si="1">SUM(H9)</f>
        <v>1476</v>
      </c>
      <c r="I8" s="40">
        <f t="shared" si="1"/>
        <v>1404</v>
      </c>
      <c r="J8" s="40">
        <f t="shared" si="1"/>
        <v>861</v>
      </c>
      <c r="K8" s="40">
        <f t="shared" si="1"/>
        <v>543</v>
      </c>
      <c r="L8" s="41"/>
      <c r="M8" s="41"/>
      <c r="N8" s="41"/>
      <c r="O8" s="40">
        <f t="shared" ref="O8:S8" si="2">SUM(O9)</f>
        <v>36</v>
      </c>
      <c r="P8" s="40">
        <f t="shared" si="2"/>
        <v>18</v>
      </c>
      <c r="Q8" s="40">
        <f t="shared" si="2"/>
        <v>18</v>
      </c>
      <c r="R8" s="40">
        <f t="shared" si="2"/>
        <v>612</v>
      </c>
      <c r="S8" s="40">
        <f t="shared" si="2"/>
        <v>864</v>
      </c>
      <c r="T8" s="41"/>
      <c r="U8" s="392"/>
      <c r="V8" s="203"/>
      <c r="W8" s="202"/>
      <c r="X8" s="393"/>
      <c r="Y8" s="42"/>
      <c r="Z8" s="43"/>
      <c r="AA8" s="43"/>
      <c r="AB8" s="43"/>
      <c r="AC8" s="43"/>
      <c r="AD8" s="43"/>
      <c r="AE8" s="43"/>
      <c r="AF8" s="43"/>
    </row>
    <row r="9" spans="1:32" ht="12.75">
      <c r="A9" s="44" t="s">
        <v>47</v>
      </c>
      <c r="B9" s="45" t="s">
        <v>48</v>
      </c>
      <c r="C9" s="44">
        <f t="shared" ref="C9:D9" si="3">SUM(C10,C24)</f>
        <v>3</v>
      </c>
      <c r="D9" s="44">
        <f t="shared" si="3"/>
        <v>11</v>
      </c>
      <c r="E9" s="44">
        <f>SUM(E10)</f>
        <v>3</v>
      </c>
      <c r="F9" s="46">
        <f>SUM(F10,F24)</f>
        <v>1476</v>
      </c>
      <c r="G9" s="47"/>
      <c r="H9" s="46">
        <f t="shared" ref="H9:K9" si="4">SUM(H10,H24)</f>
        <v>1476</v>
      </c>
      <c r="I9" s="46">
        <f t="shared" si="4"/>
        <v>1404</v>
      </c>
      <c r="J9" s="46">
        <f t="shared" si="4"/>
        <v>861</v>
      </c>
      <c r="K9" s="46">
        <f t="shared" si="4"/>
        <v>543</v>
      </c>
      <c r="L9" s="47"/>
      <c r="M9" s="47"/>
      <c r="N9" s="47"/>
      <c r="O9" s="46">
        <f t="shared" ref="O9:S9" si="5">SUM(O10,O24)</f>
        <v>36</v>
      </c>
      <c r="P9" s="46">
        <f t="shared" si="5"/>
        <v>18</v>
      </c>
      <c r="Q9" s="46">
        <f t="shared" si="5"/>
        <v>18</v>
      </c>
      <c r="R9" s="46">
        <f t="shared" si="5"/>
        <v>612</v>
      </c>
      <c r="S9" s="46">
        <f t="shared" si="5"/>
        <v>864</v>
      </c>
      <c r="T9" s="47"/>
      <c r="U9" s="394"/>
      <c r="V9" s="207"/>
      <c r="W9" s="206"/>
      <c r="X9" s="395"/>
      <c r="Y9" s="48"/>
    </row>
    <row r="10" spans="1:32" ht="12.75">
      <c r="A10" s="49"/>
      <c r="B10" s="50" t="s">
        <v>167</v>
      </c>
      <c r="C10" s="51">
        <v>2</v>
      </c>
      <c r="D10" s="51">
        <v>9</v>
      </c>
      <c r="E10" s="51">
        <v>3</v>
      </c>
      <c r="F10" s="52">
        <f>SUM(F11:F23)</f>
        <v>1184</v>
      </c>
      <c r="G10" s="49"/>
      <c r="H10" s="52">
        <f t="shared" ref="H10:K10" si="6">SUM(H11:H23)</f>
        <v>1184</v>
      </c>
      <c r="I10" s="52">
        <f t="shared" si="6"/>
        <v>1136</v>
      </c>
      <c r="J10" s="52">
        <f t="shared" si="6"/>
        <v>702</v>
      </c>
      <c r="K10" s="52">
        <f t="shared" si="6"/>
        <v>434</v>
      </c>
      <c r="L10" s="49"/>
      <c r="M10" s="49"/>
      <c r="N10" s="49"/>
      <c r="O10" s="52">
        <f t="shared" ref="O10:S10" si="7">SUM(O11:O23)</f>
        <v>24</v>
      </c>
      <c r="P10" s="52">
        <f t="shared" si="7"/>
        <v>12</v>
      </c>
      <c r="Q10" s="52">
        <f t="shared" si="7"/>
        <v>12</v>
      </c>
      <c r="R10" s="52">
        <f t="shared" si="7"/>
        <v>508</v>
      </c>
      <c r="S10" s="52">
        <f t="shared" si="7"/>
        <v>676</v>
      </c>
      <c r="T10" s="49"/>
      <c r="U10" s="396"/>
      <c r="V10" s="213"/>
      <c r="W10" s="212"/>
      <c r="X10" s="397"/>
      <c r="Y10" s="53"/>
    </row>
    <row r="11" spans="1:32" ht="12.75">
      <c r="A11" s="54" t="s">
        <v>168</v>
      </c>
      <c r="B11" s="55" t="s">
        <v>81</v>
      </c>
      <c r="C11" s="54" t="s">
        <v>28</v>
      </c>
      <c r="D11" s="56"/>
      <c r="E11" s="56"/>
      <c r="F11" s="61">
        <v>94</v>
      </c>
      <c r="G11" s="71"/>
      <c r="H11" s="70">
        <v>94</v>
      </c>
      <c r="I11" s="61">
        <v>80</v>
      </c>
      <c r="J11" s="61">
        <v>47</v>
      </c>
      <c r="K11" s="61">
        <v>33</v>
      </c>
      <c r="L11" s="71"/>
      <c r="M11" s="71"/>
      <c r="N11" s="71"/>
      <c r="O11" s="61">
        <v>2</v>
      </c>
      <c r="P11" s="61">
        <v>6</v>
      </c>
      <c r="Q11" s="61">
        <v>6</v>
      </c>
      <c r="R11" s="61">
        <v>38</v>
      </c>
      <c r="S11" s="57">
        <v>56</v>
      </c>
      <c r="T11" s="56"/>
      <c r="U11" s="183"/>
      <c r="V11" s="184"/>
      <c r="W11" s="142"/>
      <c r="X11" s="398"/>
      <c r="Y11" s="97"/>
    </row>
    <row r="12" spans="1:32" ht="12.75">
      <c r="A12" s="54" t="s">
        <v>169</v>
      </c>
      <c r="B12" s="55" t="s">
        <v>82</v>
      </c>
      <c r="C12" s="56"/>
      <c r="D12" s="54" t="s">
        <v>11</v>
      </c>
      <c r="E12" s="56"/>
      <c r="F12" s="61">
        <v>121</v>
      </c>
      <c r="G12" s="71"/>
      <c r="H12" s="70">
        <v>121</v>
      </c>
      <c r="I12" s="61">
        <v>117</v>
      </c>
      <c r="J12" s="61">
        <v>117</v>
      </c>
      <c r="K12" s="71"/>
      <c r="L12" s="71"/>
      <c r="M12" s="71"/>
      <c r="N12" s="71"/>
      <c r="O12" s="61">
        <v>4</v>
      </c>
      <c r="P12" s="71"/>
      <c r="Q12" s="71"/>
      <c r="R12" s="61">
        <v>52</v>
      </c>
      <c r="S12" s="59">
        <v>69</v>
      </c>
      <c r="T12" s="56"/>
      <c r="U12" s="183"/>
      <c r="V12" s="184"/>
      <c r="W12" s="142"/>
      <c r="X12" s="398"/>
      <c r="Y12" s="97"/>
    </row>
    <row r="13" spans="1:32" ht="12.75">
      <c r="A13" s="54" t="s">
        <v>170</v>
      </c>
      <c r="B13" s="55" t="s">
        <v>171</v>
      </c>
      <c r="C13" s="56"/>
      <c r="D13" s="54"/>
      <c r="E13" s="54" t="s">
        <v>17</v>
      </c>
      <c r="F13" s="61">
        <v>32</v>
      </c>
      <c r="G13" s="71"/>
      <c r="H13" s="70">
        <v>32</v>
      </c>
      <c r="I13" s="61">
        <v>32</v>
      </c>
      <c r="J13" s="61">
        <v>32</v>
      </c>
      <c r="K13" s="61"/>
      <c r="L13" s="71"/>
      <c r="M13" s="71"/>
      <c r="N13" s="71"/>
      <c r="O13" s="61"/>
      <c r="P13" s="71"/>
      <c r="Q13" s="71"/>
      <c r="R13" s="61"/>
      <c r="S13" s="60">
        <v>32</v>
      </c>
      <c r="T13" s="56"/>
      <c r="U13" s="183"/>
      <c r="V13" s="184"/>
      <c r="W13" s="142"/>
      <c r="X13" s="398"/>
      <c r="Y13" s="97"/>
    </row>
    <row r="14" spans="1:32" ht="12.75">
      <c r="A14" s="54" t="s">
        <v>51</v>
      </c>
      <c r="B14" s="55" t="s">
        <v>84</v>
      </c>
      <c r="C14" s="56"/>
      <c r="D14" s="54" t="s">
        <v>11</v>
      </c>
      <c r="E14" s="56"/>
      <c r="F14" s="61">
        <v>121</v>
      </c>
      <c r="G14" s="71"/>
      <c r="H14" s="70">
        <v>121</v>
      </c>
      <c r="I14" s="61">
        <v>117</v>
      </c>
      <c r="J14" s="61">
        <v>87</v>
      </c>
      <c r="K14" s="61">
        <v>30</v>
      </c>
      <c r="L14" s="71"/>
      <c r="M14" s="71"/>
      <c r="N14" s="71"/>
      <c r="O14" s="61">
        <v>4</v>
      </c>
      <c r="P14" s="71"/>
      <c r="Q14" s="71"/>
      <c r="R14" s="61">
        <v>52</v>
      </c>
      <c r="S14" s="59">
        <v>69</v>
      </c>
      <c r="T14" s="56"/>
      <c r="U14" s="183"/>
      <c r="V14" s="184"/>
      <c r="W14" s="142"/>
      <c r="X14" s="398"/>
      <c r="Y14" s="97"/>
    </row>
    <row r="15" spans="1:32" ht="12.75">
      <c r="A15" s="54" t="s">
        <v>172</v>
      </c>
      <c r="B15" s="55" t="s">
        <v>86</v>
      </c>
      <c r="C15" s="54" t="s">
        <v>28</v>
      </c>
      <c r="D15" s="54"/>
      <c r="E15" s="56"/>
      <c r="F15" s="61">
        <v>250</v>
      </c>
      <c r="G15" s="71"/>
      <c r="H15" s="70">
        <v>250</v>
      </c>
      <c r="I15" s="61">
        <v>234</v>
      </c>
      <c r="J15" s="61">
        <v>132</v>
      </c>
      <c r="K15" s="61">
        <v>102</v>
      </c>
      <c r="L15" s="71"/>
      <c r="M15" s="71"/>
      <c r="N15" s="71"/>
      <c r="O15" s="61">
        <v>4</v>
      </c>
      <c r="P15" s="61">
        <v>6</v>
      </c>
      <c r="Q15" s="61">
        <v>6</v>
      </c>
      <c r="R15" s="61">
        <v>108</v>
      </c>
      <c r="S15" s="57">
        <v>142</v>
      </c>
      <c r="T15" s="56"/>
      <c r="U15" s="183"/>
      <c r="V15" s="184"/>
      <c r="W15" s="142"/>
      <c r="X15" s="398"/>
      <c r="Y15" s="97"/>
    </row>
    <row r="16" spans="1:32" ht="12.75">
      <c r="A16" s="54" t="s">
        <v>85</v>
      </c>
      <c r="B16" s="55" t="s">
        <v>88</v>
      </c>
      <c r="C16" s="56"/>
      <c r="D16" s="54" t="s">
        <v>11</v>
      </c>
      <c r="E16" s="56"/>
      <c r="F16" s="61">
        <v>121</v>
      </c>
      <c r="G16" s="71"/>
      <c r="H16" s="70">
        <v>121</v>
      </c>
      <c r="I16" s="61">
        <v>117</v>
      </c>
      <c r="J16" s="61">
        <v>51</v>
      </c>
      <c r="K16" s="61">
        <v>66</v>
      </c>
      <c r="L16" s="71"/>
      <c r="M16" s="71"/>
      <c r="N16" s="71"/>
      <c r="O16" s="61">
        <v>4</v>
      </c>
      <c r="P16" s="71"/>
      <c r="Q16" s="71"/>
      <c r="R16" s="61">
        <v>69</v>
      </c>
      <c r="S16" s="59">
        <v>52</v>
      </c>
      <c r="T16" s="56"/>
      <c r="U16" s="183"/>
      <c r="V16" s="184"/>
      <c r="W16" s="142"/>
      <c r="X16" s="398"/>
      <c r="Y16" s="97"/>
    </row>
    <row r="17" spans="1:32" ht="12.75">
      <c r="A17" s="54" t="s">
        <v>87</v>
      </c>
      <c r="B17" s="55" t="s">
        <v>50</v>
      </c>
      <c r="C17" s="56"/>
      <c r="D17" s="54" t="s">
        <v>11</v>
      </c>
      <c r="E17" s="54" t="s">
        <v>17</v>
      </c>
      <c r="F17" s="61">
        <v>117</v>
      </c>
      <c r="G17" s="71"/>
      <c r="H17" s="70">
        <v>117</v>
      </c>
      <c r="I17" s="61">
        <v>117</v>
      </c>
      <c r="J17" s="61"/>
      <c r="K17" s="61">
        <v>117</v>
      </c>
      <c r="L17" s="71"/>
      <c r="M17" s="71"/>
      <c r="N17" s="71"/>
      <c r="O17" s="71"/>
      <c r="P17" s="71"/>
      <c r="Q17" s="71"/>
      <c r="R17" s="60">
        <v>45</v>
      </c>
      <c r="S17" s="59">
        <v>72</v>
      </c>
      <c r="T17" s="56"/>
      <c r="U17" s="183"/>
      <c r="V17" s="184"/>
      <c r="W17" s="142"/>
      <c r="X17" s="398"/>
      <c r="Y17" s="97"/>
    </row>
    <row r="18" spans="1:32" ht="12.75">
      <c r="A18" s="54" t="s">
        <v>89</v>
      </c>
      <c r="B18" s="55" t="s">
        <v>91</v>
      </c>
      <c r="C18" s="56"/>
      <c r="D18" s="54" t="s">
        <v>11</v>
      </c>
      <c r="E18" s="56"/>
      <c r="F18" s="61">
        <v>72</v>
      </c>
      <c r="G18" s="71"/>
      <c r="H18" s="70">
        <v>72</v>
      </c>
      <c r="I18" s="61">
        <v>70</v>
      </c>
      <c r="J18" s="61">
        <v>35</v>
      </c>
      <c r="K18" s="61">
        <v>35</v>
      </c>
      <c r="L18" s="71"/>
      <c r="M18" s="71"/>
      <c r="N18" s="71"/>
      <c r="O18" s="61">
        <v>2</v>
      </c>
      <c r="P18" s="71"/>
      <c r="Q18" s="71"/>
      <c r="R18" s="59">
        <v>72</v>
      </c>
      <c r="S18" s="61"/>
      <c r="T18" s="56"/>
      <c r="U18" s="183"/>
      <c r="V18" s="184"/>
      <c r="W18" s="142"/>
      <c r="X18" s="398"/>
      <c r="Y18" s="97"/>
    </row>
    <row r="19" spans="1:32" ht="12.75">
      <c r="A19" s="54" t="s">
        <v>97</v>
      </c>
      <c r="B19" s="55" t="s">
        <v>104</v>
      </c>
      <c r="C19" s="56"/>
      <c r="D19" s="54" t="s">
        <v>11</v>
      </c>
      <c r="E19" s="54"/>
      <c r="F19" s="61">
        <v>110</v>
      </c>
      <c r="G19" s="71"/>
      <c r="H19" s="70">
        <v>110</v>
      </c>
      <c r="I19" s="61">
        <v>108</v>
      </c>
      <c r="J19" s="61">
        <v>79</v>
      </c>
      <c r="K19" s="61">
        <v>29</v>
      </c>
      <c r="L19" s="71"/>
      <c r="M19" s="71"/>
      <c r="N19" s="71"/>
      <c r="O19" s="61">
        <v>2</v>
      </c>
      <c r="P19" s="71"/>
      <c r="Q19" s="71"/>
      <c r="R19" s="71"/>
      <c r="S19" s="59">
        <v>110</v>
      </c>
      <c r="T19" s="56"/>
      <c r="U19" s="183"/>
      <c r="V19" s="184"/>
      <c r="W19" s="142"/>
      <c r="X19" s="398"/>
      <c r="Y19" s="97"/>
    </row>
    <row r="20" spans="1:32" ht="12.75">
      <c r="A20" s="54" t="s">
        <v>108</v>
      </c>
      <c r="B20" s="55" t="s">
        <v>102</v>
      </c>
      <c r="C20" s="56"/>
      <c r="D20" s="54" t="s">
        <v>11</v>
      </c>
      <c r="E20" s="54"/>
      <c r="F20" s="61">
        <v>36</v>
      </c>
      <c r="G20" s="71"/>
      <c r="H20" s="70">
        <v>36</v>
      </c>
      <c r="I20" s="61">
        <v>36</v>
      </c>
      <c r="J20" s="61">
        <v>32</v>
      </c>
      <c r="K20" s="61">
        <v>4</v>
      </c>
      <c r="L20" s="71"/>
      <c r="M20" s="71"/>
      <c r="N20" s="71"/>
      <c r="O20" s="61"/>
      <c r="P20" s="71"/>
      <c r="Q20" s="71"/>
      <c r="R20" s="59">
        <v>36</v>
      </c>
      <c r="S20" s="61"/>
      <c r="T20" s="56"/>
      <c r="U20" s="183"/>
      <c r="V20" s="184"/>
      <c r="W20" s="142"/>
      <c r="X20" s="398"/>
      <c r="Y20" s="97"/>
    </row>
    <row r="21" spans="1:32" ht="12.75">
      <c r="A21" s="54" t="s">
        <v>175</v>
      </c>
      <c r="B21" s="55" t="s">
        <v>109</v>
      </c>
      <c r="C21" s="56"/>
      <c r="D21" s="54" t="s">
        <v>11</v>
      </c>
      <c r="E21" s="54"/>
      <c r="F21" s="61">
        <v>36</v>
      </c>
      <c r="G21" s="71"/>
      <c r="H21" s="70">
        <v>36</v>
      </c>
      <c r="I21" s="61">
        <v>36</v>
      </c>
      <c r="J21" s="61">
        <v>27</v>
      </c>
      <c r="K21" s="61">
        <v>9</v>
      </c>
      <c r="L21" s="71"/>
      <c r="M21" s="71"/>
      <c r="N21" s="71"/>
      <c r="O21" s="61"/>
      <c r="P21" s="71"/>
      <c r="Q21" s="71"/>
      <c r="R21" s="71"/>
      <c r="S21" s="59">
        <v>36</v>
      </c>
      <c r="T21" s="56"/>
      <c r="U21" s="183"/>
      <c r="V21" s="184"/>
      <c r="W21" s="142"/>
      <c r="X21" s="398"/>
      <c r="Y21" s="97"/>
    </row>
    <row r="22" spans="1:32" ht="12.75">
      <c r="A22" s="54" t="s">
        <v>182</v>
      </c>
      <c r="B22" s="55" t="s">
        <v>183</v>
      </c>
      <c r="C22" s="56"/>
      <c r="D22" s="54" t="s">
        <v>11</v>
      </c>
      <c r="E22" s="54"/>
      <c r="F22" s="61">
        <v>36</v>
      </c>
      <c r="G22" s="71"/>
      <c r="H22" s="70">
        <v>36</v>
      </c>
      <c r="I22" s="61">
        <v>36</v>
      </c>
      <c r="J22" s="61">
        <v>30</v>
      </c>
      <c r="K22" s="61">
        <v>6</v>
      </c>
      <c r="L22" s="71"/>
      <c r="M22" s="71"/>
      <c r="N22" s="71"/>
      <c r="O22" s="61"/>
      <c r="P22" s="71"/>
      <c r="Q22" s="71"/>
      <c r="R22" s="59">
        <v>36</v>
      </c>
      <c r="S22" s="61"/>
      <c r="T22" s="56"/>
      <c r="U22" s="183"/>
      <c r="V22" s="184"/>
      <c r="W22" s="142"/>
      <c r="X22" s="398"/>
      <c r="Y22" s="97"/>
    </row>
    <row r="23" spans="1:32" ht="12.75">
      <c r="A23" s="54" t="s">
        <v>173</v>
      </c>
      <c r="B23" s="55" t="s">
        <v>93</v>
      </c>
      <c r="C23" s="56"/>
      <c r="D23" s="54"/>
      <c r="E23" s="54" t="s">
        <v>17</v>
      </c>
      <c r="F23" s="61">
        <v>38</v>
      </c>
      <c r="G23" s="71"/>
      <c r="H23" s="70">
        <v>38</v>
      </c>
      <c r="I23" s="61">
        <v>36</v>
      </c>
      <c r="J23" s="61">
        <v>33</v>
      </c>
      <c r="K23" s="61">
        <v>3</v>
      </c>
      <c r="L23" s="71"/>
      <c r="M23" s="71"/>
      <c r="N23" s="71"/>
      <c r="O23" s="61">
        <v>2</v>
      </c>
      <c r="P23" s="71"/>
      <c r="Q23" s="71"/>
      <c r="R23" s="71"/>
      <c r="S23" s="60">
        <v>38</v>
      </c>
      <c r="T23" s="56"/>
      <c r="U23" s="183"/>
      <c r="V23" s="184"/>
      <c r="W23" s="142"/>
      <c r="X23" s="398"/>
      <c r="Y23" s="97"/>
    </row>
    <row r="24" spans="1:32" ht="12.75">
      <c r="A24" s="62"/>
      <c r="B24" s="50" t="s">
        <v>174</v>
      </c>
      <c r="C24" s="51">
        <v>1</v>
      </c>
      <c r="D24" s="51">
        <v>2</v>
      </c>
      <c r="E24" s="51"/>
      <c r="F24" s="52">
        <f>SUM(F25:F27)</f>
        <v>292</v>
      </c>
      <c r="G24" s="62"/>
      <c r="H24" s="52">
        <f t="shared" ref="H24:K24" si="8">SUM(H25:H27)</f>
        <v>292</v>
      </c>
      <c r="I24" s="52">
        <f t="shared" si="8"/>
        <v>268</v>
      </c>
      <c r="J24" s="52">
        <f t="shared" si="8"/>
        <v>159</v>
      </c>
      <c r="K24" s="52">
        <f t="shared" si="8"/>
        <v>109</v>
      </c>
      <c r="L24" s="62"/>
      <c r="M24" s="62"/>
      <c r="N24" s="62"/>
      <c r="O24" s="52">
        <f t="shared" ref="O24:S24" si="9">SUM(O25:O27)</f>
        <v>12</v>
      </c>
      <c r="P24" s="52">
        <f t="shared" si="9"/>
        <v>6</v>
      </c>
      <c r="Q24" s="52">
        <f t="shared" si="9"/>
        <v>6</v>
      </c>
      <c r="R24" s="52">
        <f t="shared" si="9"/>
        <v>104</v>
      </c>
      <c r="S24" s="52">
        <f t="shared" si="9"/>
        <v>188</v>
      </c>
      <c r="T24" s="62"/>
      <c r="U24" s="399"/>
      <c r="V24" s="219"/>
      <c r="W24" s="218"/>
      <c r="X24" s="400"/>
      <c r="Y24" s="63"/>
    </row>
    <row r="25" spans="1:32" ht="12.75">
      <c r="A25" s="54" t="s">
        <v>90</v>
      </c>
      <c r="B25" s="55" t="s">
        <v>96</v>
      </c>
      <c r="C25" s="56"/>
      <c r="D25" s="54" t="s">
        <v>11</v>
      </c>
      <c r="E25" s="56"/>
      <c r="F25" s="61">
        <v>104</v>
      </c>
      <c r="G25" s="71"/>
      <c r="H25" s="70">
        <v>104</v>
      </c>
      <c r="I25" s="61">
        <v>100</v>
      </c>
      <c r="J25" s="61">
        <v>45</v>
      </c>
      <c r="K25" s="61">
        <v>55</v>
      </c>
      <c r="L25" s="71"/>
      <c r="M25" s="71"/>
      <c r="N25" s="71"/>
      <c r="O25" s="61">
        <v>4</v>
      </c>
      <c r="P25" s="71"/>
      <c r="Q25" s="71"/>
      <c r="R25" s="61">
        <v>34</v>
      </c>
      <c r="S25" s="59">
        <v>70</v>
      </c>
      <c r="T25" s="56"/>
      <c r="U25" s="183"/>
      <c r="V25" s="184"/>
      <c r="W25" s="142"/>
      <c r="X25" s="398"/>
      <c r="Y25" s="97"/>
    </row>
    <row r="26" spans="1:32" ht="12.75">
      <c r="A26" s="54" t="s">
        <v>92</v>
      </c>
      <c r="B26" s="55" t="s">
        <v>98</v>
      </c>
      <c r="C26" s="54" t="s">
        <v>28</v>
      </c>
      <c r="D26" s="54"/>
      <c r="E26" s="56"/>
      <c r="F26" s="61">
        <v>106</v>
      </c>
      <c r="G26" s="71"/>
      <c r="H26" s="70">
        <v>106</v>
      </c>
      <c r="I26" s="61">
        <v>90</v>
      </c>
      <c r="J26" s="61">
        <v>43</v>
      </c>
      <c r="K26" s="61">
        <v>47</v>
      </c>
      <c r="L26" s="71"/>
      <c r="M26" s="71"/>
      <c r="N26" s="71"/>
      <c r="O26" s="61">
        <v>4</v>
      </c>
      <c r="P26" s="61">
        <v>6</v>
      </c>
      <c r="Q26" s="61">
        <v>6</v>
      </c>
      <c r="R26" s="61">
        <v>34</v>
      </c>
      <c r="S26" s="57">
        <v>72</v>
      </c>
      <c r="T26" s="56"/>
      <c r="U26" s="183"/>
      <c r="V26" s="184"/>
      <c r="W26" s="142"/>
      <c r="X26" s="398"/>
      <c r="Y26" s="97"/>
    </row>
    <row r="27" spans="1:32" ht="12.75">
      <c r="A27" s="54" t="s">
        <v>95</v>
      </c>
      <c r="B27" s="55" t="s">
        <v>100</v>
      </c>
      <c r="C27" s="56"/>
      <c r="D27" s="54" t="s">
        <v>11</v>
      </c>
      <c r="E27" s="56"/>
      <c r="F27" s="61">
        <v>82</v>
      </c>
      <c r="G27" s="71"/>
      <c r="H27" s="70">
        <v>82</v>
      </c>
      <c r="I27" s="61">
        <v>78</v>
      </c>
      <c r="J27" s="61">
        <v>71</v>
      </c>
      <c r="K27" s="61">
        <v>7</v>
      </c>
      <c r="L27" s="71"/>
      <c r="M27" s="71"/>
      <c r="N27" s="71"/>
      <c r="O27" s="61">
        <v>4</v>
      </c>
      <c r="P27" s="71"/>
      <c r="Q27" s="71"/>
      <c r="R27" s="61">
        <v>36</v>
      </c>
      <c r="S27" s="59">
        <v>46</v>
      </c>
      <c r="T27" s="56"/>
      <c r="U27" s="183"/>
      <c r="V27" s="184"/>
      <c r="W27" s="142"/>
      <c r="X27" s="398"/>
      <c r="Y27" s="97"/>
    </row>
    <row r="28" spans="1:32" ht="12.75">
      <c r="A28" s="73" t="s">
        <v>110</v>
      </c>
      <c r="B28" s="110" t="s">
        <v>111</v>
      </c>
      <c r="C28" s="75"/>
      <c r="D28" s="73">
        <v>4</v>
      </c>
      <c r="E28" s="73">
        <v>5</v>
      </c>
      <c r="F28" s="75">
        <f t="shared" ref="F28:K28" si="10">SUM(F29:F33)</f>
        <v>468</v>
      </c>
      <c r="G28" s="75">
        <f t="shared" si="10"/>
        <v>60</v>
      </c>
      <c r="H28" s="75">
        <f t="shared" si="10"/>
        <v>408</v>
      </c>
      <c r="I28" s="75">
        <f t="shared" si="10"/>
        <v>404</v>
      </c>
      <c r="J28" s="75">
        <f t="shared" si="10"/>
        <v>56</v>
      </c>
      <c r="K28" s="75">
        <f t="shared" si="10"/>
        <v>348</v>
      </c>
      <c r="L28" s="75"/>
      <c r="M28" s="75"/>
      <c r="N28" s="75"/>
      <c r="O28" s="75">
        <f>SUM(O31)</f>
        <v>4</v>
      </c>
      <c r="P28" s="75"/>
      <c r="Q28" s="75"/>
      <c r="R28" s="75"/>
      <c r="S28" s="75"/>
      <c r="T28" s="75">
        <f t="shared" ref="T28:X28" si="11">SUM(T29:T33)</f>
        <v>92</v>
      </c>
      <c r="U28" s="401">
        <f t="shared" si="11"/>
        <v>116</v>
      </c>
      <c r="V28" s="123">
        <f t="shared" si="11"/>
        <v>92</v>
      </c>
      <c r="W28" s="122">
        <f t="shared" si="11"/>
        <v>112</v>
      </c>
      <c r="X28" s="402">
        <f t="shared" si="11"/>
        <v>56</v>
      </c>
      <c r="Y28" s="7"/>
      <c r="Z28" s="8"/>
      <c r="AA28" s="8"/>
      <c r="AB28" s="8"/>
      <c r="AC28" s="8"/>
      <c r="AD28" s="8"/>
      <c r="AE28" s="8"/>
      <c r="AF28" s="8"/>
    </row>
    <row r="29" spans="1:32" ht="12.75">
      <c r="A29" s="54" t="s">
        <v>112</v>
      </c>
      <c r="B29" s="55" t="s">
        <v>113</v>
      </c>
      <c r="C29" s="56"/>
      <c r="D29" s="54" t="s">
        <v>11</v>
      </c>
      <c r="E29" s="56"/>
      <c r="F29" s="54">
        <v>36</v>
      </c>
      <c r="G29" s="54"/>
      <c r="H29" s="37">
        <v>36</v>
      </c>
      <c r="I29" s="54">
        <v>36</v>
      </c>
      <c r="J29" s="54">
        <v>18</v>
      </c>
      <c r="K29" s="54">
        <v>18</v>
      </c>
      <c r="L29" s="56"/>
      <c r="M29" s="56"/>
      <c r="N29" s="56"/>
      <c r="O29" s="56"/>
      <c r="P29" s="56"/>
      <c r="Q29" s="56"/>
      <c r="R29" s="56"/>
      <c r="S29" s="56"/>
      <c r="T29" s="71"/>
      <c r="U29" s="190"/>
      <c r="V29" s="130"/>
      <c r="W29" s="133">
        <v>36</v>
      </c>
      <c r="X29" s="403"/>
      <c r="Y29" s="58"/>
    </row>
    <row r="30" spans="1:32" ht="12.75">
      <c r="A30" s="54" t="s">
        <v>114</v>
      </c>
      <c r="B30" s="55" t="s">
        <v>88</v>
      </c>
      <c r="C30" s="56"/>
      <c r="D30" s="54" t="s">
        <v>11</v>
      </c>
      <c r="E30" s="56"/>
      <c r="F30" s="54">
        <v>36</v>
      </c>
      <c r="G30" s="54"/>
      <c r="H30" s="37">
        <v>36</v>
      </c>
      <c r="I30" s="54">
        <v>36</v>
      </c>
      <c r="J30" s="54">
        <v>18</v>
      </c>
      <c r="K30" s="54">
        <v>18</v>
      </c>
      <c r="L30" s="56"/>
      <c r="M30" s="56"/>
      <c r="N30" s="56"/>
      <c r="O30" s="56"/>
      <c r="P30" s="56"/>
      <c r="Q30" s="56"/>
      <c r="R30" s="56"/>
      <c r="S30" s="56"/>
      <c r="T30" s="59">
        <v>36</v>
      </c>
      <c r="U30" s="190"/>
      <c r="V30" s="130"/>
      <c r="W30" s="129"/>
      <c r="X30" s="403"/>
      <c r="Y30" s="58"/>
    </row>
    <row r="31" spans="1:32" ht="25.5">
      <c r="A31" s="78" t="s">
        <v>115</v>
      </c>
      <c r="B31" s="79" t="s">
        <v>265</v>
      </c>
      <c r="C31" s="80"/>
      <c r="D31" s="78" t="s">
        <v>11</v>
      </c>
      <c r="E31" s="80"/>
      <c r="F31" s="78">
        <v>152</v>
      </c>
      <c r="G31" s="78">
        <v>12</v>
      </c>
      <c r="H31" s="81">
        <v>140</v>
      </c>
      <c r="I31" s="78">
        <v>136</v>
      </c>
      <c r="J31" s="78"/>
      <c r="K31" s="78">
        <v>136</v>
      </c>
      <c r="L31" s="80"/>
      <c r="M31" s="80"/>
      <c r="N31" s="80"/>
      <c r="O31" s="78">
        <v>4</v>
      </c>
      <c r="P31" s="80"/>
      <c r="Q31" s="80"/>
      <c r="R31" s="80"/>
      <c r="S31" s="80"/>
      <c r="T31" s="83">
        <v>28</v>
      </c>
      <c r="U31" s="404">
        <v>58</v>
      </c>
      <c r="V31" s="163">
        <v>36</v>
      </c>
      <c r="W31" s="165">
        <v>30</v>
      </c>
      <c r="X31" s="405"/>
      <c r="Y31" s="243"/>
      <c r="Z31" s="8"/>
      <c r="AA31" s="8"/>
      <c r="AB31" s="8"/>
      <c r="AC31" s="8"/>
      <c r="AD31" s="8"/>
      <c r="AE31" s="8"/>
      <c r="AF31" s="8"/>
    </row>
    <row r="32" spans="1:32" ht="12.75">
      <c r="A32" s="54" t="s">
        <v>116</v>
      </c>
      <c r="B32" s="55" t="s">
        <v>266</v>
      </c>
      <c r="C32" s="56"/>
      <c r="D32" s="54" t="s">
        <v>11</v>
      </c>
      <c r="E32" s="54" t="s">
        <v>267</v>
      </c>
      <c r="F32" s="54">
        <v>208</v>
      </c>
      <c r="G32" s="54">
        <v>48</v>
      </c>
      <c r="H32" s="37">
        <v>160</v>
      </c>
      <c r="I32" s="54">
        <v>160</v>
      </c>
      <c r="J32" s="54"/>
      <c r="K32" s="54">
        <v>160</v>
      </c>
      <c r="L32" s="56"/>
      <c r="M32" s="56"/>
      <c r="N32" s="56"/>
      <c r="O32" s="56"/>
      <c r="P32" s="56"/>
      <c r="Q32" s="56"/>
      <c r="R32" s="56"/>
      <c r="S32" s="56"/>
      <c r="T32" s="60">
        <v>28</v>
      </c>
      <c r="U32" s="406">
        <v>58</v>
      </c>
      <c r="V32" s="224">
        <v>56</v>
      </c>
      <c r="W32" s="223">
        <v>46</v>
      </c>
      <c r="X32" s="407">
        <v>20</v>
      </c>
      <c r="Y32" s="58"/>
    </row>
    <row r="33" spans="1:32" ht="12.75">
      <c r="A33" s="54" t="s">
        <v>268</v>
      </c>
      <c r="B33" s="77" t="s">
        <v>269</v>
      </c>
      <c r="C33" s="68"/>
      <c r="D33" s="70"/>
      <c r="E33" s="61" t="s">
        <v>17</v>
      </c>
      <c r="F33" s="61">
        <v>36</v>
      </c>
      <c r="G33" s="68"/>
      <c r="H33" s="70">
        <v>36</v>
      </c>
      <c r="I33" s="61">
        <v>36</v>
      </c>
      <c r="J33" s="61">
        <v>20</v>
      </c>
      <c r="K33" s="61">
        <v>16</v>
      </c>
      <c r="L33" s="68"/>
      <c r="M33" s="68"/>
      <c r="N33" s="68"/>
      <c r="O33" s="68"/>
      <c r="P33" s="68"/>
      <c r="Q33" s="68"/>
      <c r="R33" s="68"/>
      <c r="S33" s="68"/>
      <c r="T33" s="68"/>
      <c r="U33" s="408"/>
      <c r="V33" s="255"/>
      <c r="W33" s="254"/>
      <c r="X33" s="409">
        <v>36</v>
      </c>
      <c r="Y33" s="410"/>
      <c r="Z33" s="19"/>
      <c r="AA33" s="19"/>
      <c r="AB33" s="19"/>
      <c r="AC33" s="19"/>
      <c r="AD33" s="19"/>
      <c r="AE33" s="19"/>
      <c r="AF33" s="19"/>
    </row>
    <row r="34" spans="1:32" ht="12.75">
      <c r="A34" s="38" t="s">
        <v>117</v>
      </c>
      <c r="B34" s="39" t="s">
        <v>118</v>
      </c>
      <c r="C34" s="40"/>
      <c r="D34" s="38">
        <v>2</v>
      </c>
      <c r="E34" s="38">
        <v>1</v>
      </c>
      <c r="F34" s="40">
        <f t="shared" ref="F34:K34" si="12">SUM(F35:F37)</f>
        <v>148</v>
      </c>
      <c r="G34" s="40">
        <f t="shared" si="12"/>
        <v>12</v>
      </c>
      <c r="H34" s="40">
        <f t="shared" si="12"/>
        <v>136</v>
      </c>
      <c r="I34" s="40">
        <f t="shared" si="12"/>
        <v>132</v>
      </c>
      <c r="J34" s="40">
        <f t="shared" si="12"/>
        <v>80</v>
      </c>
      <c r="K34" s="40">
        <f t="shared" si="12"/>
        <v>52</v>
      </c>
      <c r="L34" s="40"/>
      <c r="M34" s="40"/>
      <c r="N34" s="40"/>
      <c r="O34" s="40">
        <f>SUM(O35:O37)</f>
        <v>4</v>
      </c>
      <c r="P34" s="40"/>
      <c r="Q34" s="40"/>
      <c r="R34" s="40"/>
      <c r="S34" s="40"/>
      <c r="T34" s="40">
        <f>SUM(T35)</f>
        <v>58</v>
      </c>
      <c r="U34" s="193">
        <f>SUM(U36)</f>
        <v>58</v>
      </c>
      <c r="V34" s="141"/>
      <c r="W34" s="140">
        <f>SUM(W35:W37)</f>
        <v>32</v>
      </c>
      <c r="X34" s="411"/>
      <c r="Y34" s="21"/>
    </row>
    <row r="35" spans="1:32" ht="12.75">
      <c r="A35" s="54" t="s">
        <v>119</v>
      </c>
      <c r="B35" s="55" t="s">
        <v>86</v>
      </c>
      <c r="C35" s="56"/>
      <c r="D35" s="54" t="s">
        <v>11</v>
      </c>
      <c r="E35" s="56"/>
      <c r="F35" s="54">
        <v>58</v>
      </c>
      <c r="G35" s="54">
        <v>6</v>
      </c>
      <c r="H35" s="37">
        <v>52</v>
      </c>
      <c r="I35" s="54">
        <v>50</v>
      </c>
      <c r="J35" s="54">
        <v>26</v>
      </c>
      <c r="K35" s="54">
        <v>24</v>
      </c>
      <c r="L35" s="56"/>
      <c r="M35" s="56"/>
      <c r="N35" s="56"/>
      <c r="O35" s="54">
        <v>2</v>
      </c>
      <c r="P35" s="56"/>
      <c r="Q35" s="56"/>
      <c r="R35" s="56"/>
      <c r="S35" s="56"/>
      <c r="T35" s="59">
        <v>58</v>
      </c>
      <c r="U35" s="190"/>
      <c r="V35" s="184"/>
      <c r="W35" s="142"/>
      <c r="X35" s="398"/>
      <c r="Y35" s="97"/>
    </row>
    <row r="36" spans="1:32" ht="12.75">
      <c r="A36" s="54" t="s">
        <v>120</v>
      </c>
      <c r="B36" s="76" t="s">
        <v>96</v>
      </c>
      <c r="C36" s="56"/>
      <c r="D36" s="54" t="s">
        <v>11</v>
      </c>
      <c r="E36" s="56"/>
      <c r="F36" s="54">
        <v>58</v>
      </c>
      <c r="G36" s="54">
        <v>6</v>
      </c>
      <c r="H36" s="37">
        <v>52</v>
      </c>
      <c r="I36" s="54">
        <v>50</v>
      </c>
      <c r="J36" s="54">
        <v>26</v>
      </c>
      <c r="K36" s="54">
        <v>24</v>
      </c>
      <c r="L36" s="56"/>
      <c r="M36" s="56"/>
      <c r="N36" s="56"/>
      <c r="O36" s="54">
        <v>2</v>
      </c>
      <c r="P36" s="56"/>
      <c r="Q36" s="56"/>
      <c r="R36" s="56"/>
      <c r="S36" s="56"/>
      <c r="T36" s="71"/>
      <c r="U36" s="412">
        <v>58</v>
      </c>
      <c r="V36" s="184"/>
      <c r="W36" s="142"/>
      <c r="X36" s="398"/>
      <c r="Y36" s="97"/>
    </row>
    <row r="37" spans="1:32" ht="12.75">
      <c r="A37" s="54" t="s">
        <v>122</v>
      </c>
      <c r="B37" s="77" t="s">
        <v>121</v>
      </c>
      <c r="C37" s="68"/>
      <c r="D37" s="68"/>
      <c r="E37" s="61" t="s">
        <v>17</v>
      </c>
      <c r="F37" s="61">
        <v>32</v>
      </c>
      <c r="G37" s="68"/>
      <c r="H37" s="70">
        <v>32</v>
      </c>
      <c r="I37" s="61">
        <v>32</v>
      </c>
      <c r="J37" s="61">
        <v>28</v>
      </c>
      <c r="K37" s="61">
        <v>4</v>
      </c>
      <c r="L37" s="68"/>
      <c r="M37" s="68"/>
      <c r="N37" s="68"/>
      <c r="O37" s="68"/>
      <c r="P37" s="68"/>
      <c r="Q37" s="68"/>
      <c r="R37" s="68"/>
      <c r="S37" s="68"/>
      <c r="T37" s="68"/>
      <c r="U37" s="408"/>
      <c r="V37" s="255"/>
      <c r="W37" s="223">
        <v>32</v>
      </c>
      <c r="X37" s="413"/>
      <c r="Y37" s="248"/>
      <c r="Z37" s="19"/>
      <c r="AA37" s="19"/>
      <c r="AB37" s="19"/>
      <c r="AC37" s="19"/>
      <c r="AD37" s="19"/>
      <c r="AE37" s="19"/>
      <c r="AF37" s="19"/>
    </row>
    <row r="38" spans="1:32" ht="12.75">
      <c r="A38" s="38" t="s">
        <v>9</v>
      </c>
      <c r="B38" s="39" t="s">
        <v>270</v>
      </c>
      <c r="C38" s="38">
        <v>1</v>
      </c>
      <c r="D38" s="38">
        <v>7</v>
      </c>
      <c r="E38" s="38">
        <v>1</v>
      </c>
      <c r="F38" s="40">
        <f t="shared" ref="F38:L38" si="13">SUM(F39:F47)</f>
        <v>674</v>
      </c>
      <c r="G38" s="40">
        <f t="shared" si="13"/>
        <v>64</v>
      </c>
      <c r="H38" s="40">
        <f t="shared" si="13"/>
        <v>610</v>
      </c>
      <c r="I38" s="40">
        <f t="shared" si="13"/>
        <v>580</v>
      </c>
      <c r="J38" s="40">
        <f t="shared" si="13"/>
        <v>292</v>
      </c>
      <c r="K38" s="40">
        <f t="shared" si="13"/>
        <v>268</v>
      </c>
      <c r="L38" s="40">
        <f t="shared" si="13"/>
        <v>20</v>
      </c>
      <c r="M38" s="40"/>
      <c r="N38" s="40"/>
      <c r="O38" s="40">
        <f t="shared" ref="O38:Q38" si="14">SUM(O39:O47)</f>
        <v>18</v>
      </c>
      <c r="P38" s="40">
        <f t="shared" si="14"/>
        <v>6</v>
      </c>
      <c r="Q38" s="40">
        <f t="shared" si="14"/>
        <v>6</v>
      </c>
      <c r="R38" s="40"/>
      <c r="S38" s="40"/>
      <c r="T38" s="40">
        <f t="shared" ref="T38:Y38" si="15">SUM(T39:T47)</f>
        <v>106</v>
      </c>
      <c r="U38" s="193">
        <f t="shared" si="15"/>
        <v>188</v>
      </c>
      <c r="V38" s="141">
        <f t="shared" si="15"/>
        <v>44</v>
      </c>
      <c r="W38" s="140">
        <f t="shared" si="15"/>
        <v>194</v>
      </c>
      <c r="X38" s="411">
        <f t="shared" si="15"/>
        <v>82</v>
      </c>
      <c r="Y38" s="21">
        <f t="shared" si="15"/>
        <v>60</v>
      </c>
    </row>
    <row r="39" spans="1:32" ht="12.75">
      <c r="A39" s="54" t="s">
        <v>10</v>
      </c>
      <c r="B39" s="77" t="s">
        <v>271</v>
      </c>
      <c r="C39" s="61"/>
      <c r="D39" s="61" t="s">
        <v>11</v>
      </c>
      <c r="E39" s="71"/>
      <c r="F39" s="61">
        <v>110</v>
      </c>
      <c r="G39" s="61">
        <v>14</v>
      </c>
      <c r="H39" s="70">
        <v>96</v>
      </c>
      <c r="I39" s="61">
        <v>92</v>
      </c>
      <c r="J39" s="61">
        <v>4</v>
      </c>
      <c r="K39" s="61">
        <v>88</v>
      </c>
      <c r="L39" s="71"/>
      <c r="M39" s="71"/>
      <c r="N39" s="71"/>
      <c r="O39" s="61">
        <v>4</v>
      </c>
      <c r="P39" s="71"/>
      <c r="Q39" s="71"/>
      <c r="R39" s="71"/>
      <c r="S39" s="71"/>
      <c r="T39" s="61">
        <v>60</v>
      </c>
      <c r="U39" s="414">
        <v>50</v>
      </c>
      <c r="V39" s="128"/>
      <c r="W39" s="159"/>
      <c r="X39" s="403"/>
      <c r="Y39" s="29"/>
    </row>
    <row r="40" spans="1:32" ht="12.75">
      <c r="A40" s="54" t="s">
        <v>12</v>
      </c>
      <c r="B40" s="77" t="s">
        <v>272</v>
      </c>
      <c r="C40" s="61" t="s">
        <v>28</v>
      </c>
      <c r="D40" s="61"/>
      <c r="E40" s="71"/>
      <c r="F40" s="61">
        <v>106</v>
      </c>
      <c r="G40" s="61">
        <v>12</v>
      </c>
      <c r="H40" s="70">
        <v>94</v>
      </c>
      <c r="I40" s="61">
        <v>80</v>
      </c>
      <c r="J40" s="61">
        <v>40</v>
      </c>
      <c r="K40" s="61">
        <v>40</v>
      </c>
      <c r="L40" s="71"/>
      <c r="M40" s="71"/>
      <c r="N40" s="71"/>
      <c r="O40" s="61">
        <v>2</v>
      </c>
      <c r="P40" s="61">
        <v>6</v>
      </c>
      <c r="Q40" s="61">
        <v>6</v>
      </c>
      <c r="R40" s="71"/>
      <c r="S40" s="71"/>
      <c r="T40" s="61">
        <v>46</v>
      </c>
      <c r="U40" s="415">
        <v>60</v>
      </c>
      <c r="V40" s="128"/>
      <c r="W40" s="159"/>
      <c r="X40" s="403"/>
      <c r="Y40" s="29"/>
    </row>
    <row r="41" spans="1:32" ht="12.75">
      <c r="A41" s="54" t="s">
        <v>13</v>
      </c>
      <c r="B41" s="77" t="s">
        <v>52</v>
      </c>
      <c r="C41" s="61"/>
      <c r="D41" s="61" t="s">
        <v>11</v>
      </c>
      <c r="E41" s="71"/>
      <c r="F41" s="61">
        <v>38</v>
      </c>
      <c r="G41" s="61"/>
      <c r="H41" s="70">
        <v>38</v>
      </c>
      <c r="I41" s="61">
        <v>36</v>
      </c>
      <c r="J41" s="61">
        <v>20</v>
      </c>
      <c r="K41" s="61">
        <v>16</v>
      </c>
      <c r="L41" s="71"/>
      <c r="M41" s="71"/>
      <c r="N41" s="71"/>
      <c r="O41" s="61">
        <v>2</v>
      </c>
      <c r="P41" s="71"/>
      <c r="Q41" s="71"/>
      <c r="R41" s="71"/>
      <c r="S41" s="71"/>
      <c r="T41" s="71"/>
      <c r="U41" s="414">
        <v>38</v>
      </c>
      <c r="V41" s="128"/>
      <c r="W41" s="160"/>
      <c r="X41" s="403"/>
      <c r="Y41" s="29"/>
    </row>
    <row r="42" spans="1:32" ht="12.75">
      <c r="A42" s="54" t="s">
        <v>14</v>
      </c>
      <c r="B42" s="77" t="s">
        <v>273</v>
      </c>
      <c r="C42" s="71"/>
      <c r="D42" s="61" t="s">
        <v>11</v>
      </c>
      <c r="E42" s="71"/>
      <c r="F42" s="61">
        <v>74</v>
      </c>
      <c r="G42" s="61">
        <v>8</v>
      </c>
      <c r="H42" s="70">
        <v>66</v>
      </c>
      <c r="I42" s="61">
        <v>64</v>
      </c>
      <c r="J42" s="61">
        <v>42</v>
      </c>
      <c r="K42" s="61">
        <v>22</v>
      </c>
      <c r="L42" s="71"/>
      <c r="M42" s="71"/>
      <c r="N42" s="71"/>
      <c r="O42" s="61">
        <v>2</v>
      </c>
      <c r="P42" s="71"/>
      <c r="Q42" s="71"/>
      <c r="R42" s="71"/>
      <c r="S42" s="71"/>
      <c r="T42" s="71"/>
      <c r="U42" s="145"/>
      <c r="V42" s="135">
        <v>24</v>
      </c>
      <c r="W42" s="134">
        <v>50</v>
      </c>
      <c r="X42" s="403"/>
      <c r="Y42" s="29"/>
    </row>
    <row r="43" spans="1:32" ht="12.75">
      <c r="A43" s="54" t="s">
        <v>15</v>
      </c>
      <c r="B43" s="77" t="s">
        <v>274</v>
      </c>
      <c r="C43" s="71"/>
      <c r="D43" s="61" t="s">
        <v>11</v>
      </c>
      <c r="E43" s="71"/>
      <c r="F43" s="61">
        <v>40</v>
      </c>
      <c r="G43" s="61"/>
      <c r="H43" s="70">
        <v>40</v>
      </c>
      <c r="I43" s="61">
        <v>38</v>
      </c>
      <c r="J43" s="61">
        <v>28</v>
      </c>
      <c r="K43" s="61">
        <v>10</v>
      </c>
      <c r="L43" s="71"/>
      <c r="M43" s="71"/>
      <c r="N43" s="71"/>
      <c r="O43" s="61">
        <v>2</v>
      </c>
      <c r="P43" s="71"/>
      <c r="Q43" s="71"/>
      <c r="R43" s="71"/>
      <c r="S43" s="71"/>
      <c r="T43" s="71"/>
      <c r="U43" s="414">
        <v>40</v>
      </c>
      <c r="V43" s="128"/>
      <c r="W43" s="160"/>
      <c r="X43" s="403"/>
      <c r="Y43" s="29"/>
    </row>
    <row r="44" spans="1:32" ht="25.5">
      <c r="A44" s="78" t="s">
        <v>19</v>
      </c>
      <c r="B44" s="340" t="s">
        <v>125</v>
      </c>
      <c r="C44" s="84"/>
      <c r="D44" s="83" t="s">
        <v>11</v>
      </c>
      <c r="E44" s="84"/>
      <c r="F44" s="83">
        <v>94</v>
      </c>
      <c r="G44" s="83">
        <v>10</v>
      </c>
      <c r="H44" s="88">
        <v>84</v>
      </c>
      <c r="I44" s="83">
        <v>82</v>
      </c>
      <c r="J44" s="83">
        <v>40</v>
      </c>
      <c r="K44" s="83">
        <v>42</v>
      </c>
      <c r="L44" s="84"/>
      <c r="M44" s="84"/>
      <c r="N44" s="84"/>
      <c r="O44" s="83">
        <v>2</v>
      </c>
      <c r="P44" s="84"/>
      <c r="Q44" s="84"/>
      <c r="R44" s="84"/>
      <c r="S44" s="84"/>
      <c r="T44" s="84"/>
      <c r="U44" s="166"/>
      <c r="V44" s="154">
        <v>20</v>
      </c>
      <c r="W44" s="153">
        <v>74</v>
      </c>
      <c r="X44" s="405"/>
      <c r="Y44" s="11"/>
      <c r="Z44" s="8"/>
      <c r="AA44" s="8"/>
      <c r="AB44" s="8"/>
      <c r="AC44" s="8"/>
      <c r="AD44" s="8"/>
      <c r="AE44" s="8"/>
      <c r="AF44" s="8"/>
    </row>
    <row r="45" spans="1:32" ht="12.75">
      <c r="A45" s="54" t="s">
        <v>54</v>
      </c>
      <c r="B45" s="77" t="s">
        <v>275</v>
      </c>
      <c r="C45" s="61"/>
      <c r="D45" s="61" t="s">
        <v>11</v>
      </c>
      <c r="E45" s="71"/>
      <c r="F45" s="61">
        <v>110</v>
      </c>
      <c r="G45" s="61">
        <v>20</v>
      </c>
      <c r="H45" s="70">
        <v>90</v>
      </c>
      <c r="I45" s="61">
        <v>88</v>
      </c>
      <c r="J45" s="61">
        <v>58</v>
      </c>
      <c r="K45" s="61">
        <v>10</v>
      </c>
      <c r="L45" s="61">
        <v>20</v>
      </c>
      <c r="M45" s="71"/>
      <c r="N45" s="71"/>
      <c r="O45" s="61">
        <v>2</v>
      </c>
      <c r="P45" s="71"/>
      <c r="Q45" s="71"/>
      <c r="R45" s="71"/>
      <c r="S45" s="71"/>
      <c r="T45" s="61"/>
      <c r="U45" s="145"/>
      <c r="V45" s="128"/>
      <c r="W45" s="159"/>
      <c r="X45" s="416">
        <v>68</v>
      </c>
      <c r="Y45" s="26">
        <v>42</v>
      </c>
    </row>
    <row r="46" spans="1:32" ht="12.75">
      <c r="A46" s="54" t="s">
        <v>126</v>
      </c>
      <c r="B46" s="77" t="s">
        <v>276</v>
      </c>
      <c r="C46" s="71"/>
      <c r="D46" s="61"/>
      <c r="E46" s="61" t="s">
        <v>17</v>
      </c>
      <c r="F46" s="61">
        <v>32</v>
      </c>
      <c r="G46" s="61"/>
      <c r="H46" s="70">
        <v>32</v>
      </c>
      <c r="I46" s="61">
        <v>32</v>
      </c>
      <c r="J46" s="61">
        <v>26</v>
      </c>
      <c r="K46" s="61">
        <v>6</v>
      </c>
      <c r="L46" s="71"/>
      <c r="M46" s="71"/>
      <c r="N46" s="71"/>
      <c r="O46" s="71"/>
      <c r="P46" s="71"/>
      <c r="Q46" s="71"/>
      <c r="R46" s="71"/>
      <c r="S46" s="71"/>
      <c r="T46" s="61"/>
      <c r="U46" s="145"/>
      <c r="V46" s="128"/>
      <c r="W46" s="159"/>
      <c r="X46" s="417">
        <v>14</v>
      </c>
      <c r="Y46" s="25">
        <v>18</v>
      </c>
    </row>
    <row r="47" spans="1:32" ht="12.75">
      <c r="A47" s="54" t="s">
        <v>127</v>
      </c>
      <c r="B47" s="77" t="s">
        <v>16</v>
      </c>
      <c r="C47" s="71"/>
      <c r="D47" s="61" t="s">
        <v>11</v>
      </c>
      <c r="E47" s="71"/>
      <c r="F47" s="61">
        <v>70</v>
      </c>
      <c r="G47" s="61"/>
      <c r="H47" s="70">
        <v>70</v>
      </c>
      <c r="I47" s="61">
        <v>68</v>
      </c>
      <c r="J47" s="61">
        <v>34</v>
      </c>
      <c r="K47" s="61">
        <v>34</v>
      </c>
      <c r="L47" s="71"/>
      <c r="M47" s="71"/>
      <c r="N47" s="71"/>
      <c r="O47" s="61">
        <v>2</v>
      </c>
      <c r="P47" s="71"/>
      <c r="Q47" s="71"/>
      <c r="R47" s="71"/>
      <c r="S47" s="71"/>
      <c r="T47" s="61"/>
      <c r="U47" s="145"/>
      <c r="V47" s="128"/>
      <c r="W47" s="134">
        <v>70</v>
      </c>
      <c r="X47" s="403"/>
      <c r="Y47" s="29"/>
    </row>
    <row r="48" spans="1:32" ht="12.75">
      <c r="A48" s="73" t="s">
        <v>22</v>
      </c>
      <c r="B48" s="238" t="s">
        <v>123</v>
      </c>
      <c r="C48" s="75">
        <f t="shared" ref="C48:D48" si="16">SUM(C49,C55,C61,C65,C70)</f>
        <v>11</v>
      </c>
      <c r="D48" s="75">
        <f t="shared" si="16"/>
        <v>17</v>
      </c>
      <c r="E48" s="75"/>
      <c r="F48" s="75">
        <f t="shared" ref="F48:Q48" si="17">SUM(F49,F55,F61,F65,F70)</f>
        <v>2814</v>
      </c>
      <c r="G48" s="75">
        <f t="shared" si="17"/>
        <v>201</v>
      </c>
      <c r="H48" s="75">
        <f t="shared" si="17"/>
        <v>2613</v>
      </c>
      <c r="I48" s="75">
        <f t="shared" si="17"/>
        <v>1577</v>
      </c>
      <c r="J48" s="75">
        <f t="shared" si="17"/>
        <v>829</v>
      </c>
      <c r="K48" s="75">
        <f t="shared" si="17"/>
        <v>618</v>
      </c>
      <c r="L48" s="75">
        <f t="shared" si="17"/>
        <v>130</v>
      </c>
      <c r="M48" s="75">
        <f t="shared" si="17"/>
        <v>288</v>
      </c>
      <c r="N48" s="75">
        <f t="shared" si="17"/>
        <v>576</v>
      </c>
      <c r="O48" s="75">
        <f t="shared" si="17"/>
        <v>70</v>
      </c>
      <c r="P48" s="75">
        <f t="shared" si="17"/>
        <v>36</v>
      </c>
      <c r="Q48" s="75">
        <f t="shared" si="17"/>
        <v>66</v>
      </c>
      <c r="R48" s="75"/>
      <c r="S48" s="75"/>
      <c r="T48" s="75">
        <f t="shared" ref="T48:Y48" si="18">SUM(T49,T55,T61,T65,T70)</f>
        <v>356</v>
      </c>
      <c r="U48" s="119">
        <f t="shared" si="18"/>
        <v>502</v>
      </c>
      <c r="V48" s="120">
        <f t="shared" si="18"/>
        <v>476</v>
      </c>
      <c r="W48" s="121">
        <f t="shared" si="18"/>
        <v>562</v>
      </c>
      <c r="X48" s="418">
        <f t="shared" si="18"/>
        <v>474</v>
      </c>
      <c r="Y48" s="75">
        <f t="shared" si="18"/>
        <v>444</v>
      </c>
    </row>
    <row r="49" spans="1:32" ht="12.75">
      <c r="A49" s="92" t="s">
        <v>25</v>
      </c>
      <c r="B49" s="93" t="s">
        <v>277</v>
      </c>
      <c r="C49" s="92">
        <v>3</v>
      </c>
      <c r="D49" s="92">
        <v>5</v>
      </c>
      <c r="E49" s="94"/>
      <c r="F49" s="94">
        <f t="shared" ref="F49:Q49" si="19">SUM(F50:F54)</f>
        <v>1056</v>
      </c>
      <c r="G49" s="94">
        <f t="shared" si="19"/>
        <v>70</v>
      </c>
      <c r="H49" s="94">
        <f t="shared" si="19"/>
        <v>986</v>
      </c>
      <c r="I49" s="94">
        <f t="shared" si="19"/>
        <v>746</v>
      </c>
      <c r="J49" s="94">
        <f t="shared" si="19"/>
        <v>465</v>
      </c>
      <c r="K49" s="94">
        <f t="shared" si="19"/>
        <v>151</v>
      </c>
      <c r="L49" s="94">
        <f t="shared" si="19"/>
        <v>130</v>
      </c>
      <c r="M49" s="94">
        <f t="shared" si="19"/>
        <v>108</v>
      </c>
      <c r="N49" s="94">
        <f t="shared" si="19"/>
        <v>72</v>
      </c>
      <c r="O49" s="94">
        <f t="shared" si="19"/>
        <v>30</v>
      </c>
      <c r="P49" s="94">
        <f t="shared" si="19"/>
        <v>12</v>
      </c>
      <c r="Q49" s="94">
        <f t="shared" si="19"/>
        <v>18</v>
      </c>
      <c r="R49" s="94"/>
      <c r="S49" s="94"/>
      <c r="T49" s="94">
        <f t="shared" ref="T49:X49" si="20">SUM(T50:T54)</f>
        <v>144</v>
      </c>
      <c r="U49" s="185">
        <f t="shared" si="20"/>
        <v>138</v>
      </c>
      <c r="V49" s="174">
        <f t="shared" si="20"/>
        <v>252</v>
      </c>
      <c r="W49" s="173">
        <f t="shared" si="20"/>
        <v>268</v>
      </c>
      <c r="X49" s="419">
        <f t="shared" si="20"/>
        <v>254</v>
      </c>
      <c r="Y49" s="95"/>
    </row>
    <row r="50" spans="1:32" ht="12.75">
      <c r="A50" s="54" t="s">
        <v>27</v>
      </c>
      <c r="B50" s="55" t="s">
        <v>278</v>
      </c>
      <c r="C50" s="54" t="s">
        <v>28</v>
      </c>
      <c r="D50" s="54" t="s">
        <v>279</v>
      </c>
      <c r="E50" s="56"/>
      <c r="F50" s="54">
        <v>668</v>
      </c>
      <c r="G50" s="54">
        <v>40</v>
      </c>
      <c r="H50" s="37">
        <v>628</v>
      </c>
      <c r="I50" s="54">
        <v>596</v>
      </c>
      <c r="J50" s="54">
        <v>404</v>
      </c>
      <c r="K50" s="54">
        <v>112</v>
      </c>
      <c r="L50" s="54">
        <v>80</v>
      </c>
      <c r="M50" s="54"/>
      <c r="N50" s="54"/>
      <c r="O50" s="54">
        <v>20</v>
      </c>
      <c r="P50" s="54">
        <v>6</v>
      </c>
      <c r="Q50" s="54">
        <v>6</v>
      </c>
      <c r="R50" s="56"/>
      <c r="S50" s="71"/>
      <c r="T50" s="59">
        <v>144</v>
      </c>
      <c r="U50" s="420">
        <v>138</v>
      </c>
      <c r="V50" s="189">
        <v>252</v>
      </c>
      <c r="W50" s="192">
        <v>134</v>
      </c>
      <c r="X50" s="421"/>
      <c r="Y50" s="2"/>
    </row>
    <row r="51" spans="1:32" ht="12.75">
      <c r="A51" s="54" t="s">
        <v>44</v>
      </c>
      <c r="B51" s="55" t="s">
        <v>280</v>
      </c>
      <c r="C51" s="54" t="s">
        <v>28</v>
      </c>
      <c r="D51" s="54"/>
      <c r="E51" s="56"/>
      <c r="F51" s="54">
        <v>202</v>
      </c>
      <c r="G51" s="54">
        <v>30</v>
      </c>
      <c r="H51" s="37">
        <v>172</v>
      </c>
      <c r="I51" s="54">
        <v>150</v>
      </c>
      <c r="J51" s="54">
        <v>61</v>
      </c>
      <c r="K51" s="54">
        <v>39</v>
      </c>
      <c r="L51" s="54">
        <v>50</v>
      </c>
      <c r="M51" s="56"/>
      <c r="N51" s="56"/>
      <c r="O51" s="54">
        <v>10</v>
      </c>
      <c r="P51" s="54">
        <v>6</v>
      </c>
      <c r="Q51" s="54">
        <v>6</v>
      </c>
      <c r="R51" s="56"/>
      <c r="S51" s="71"/>
      <c r="T51" s="71"/>
      <c r="U51" s="420"/>
      <c r="V51" s="195"/>
      <c r="W51" s="131">
        <v>62</v>
      </c>
      <c r="X51" s="422">
        <v>140</v>
      </c>
      <c r="Y51" s="2"/>
    </row>
    <row r="52" spans="1:32" ht="12.75">
      <c r="A52" s="54" t="s">
        <v>29</v>
      </c>
      <c r="B52" s="76" t="s">
        <v>30</v>
      </c>
      <c r="C52" s="54"/>
      <c r="D52" s="54" t="s">
        <v>11</v>
      </c>
      <c r="E52" s="56"/>
      <c r="F52" s="54">
        <v>108</v>
      </c>
      <c r="G52" s="54"/>
      <c r="H52" s="37">
        <v>108</v>
      </c>
      <c r="I52" s="54"/>
      <c r="J52" s="54"/>
      <c r="K52" s="54"/>
      <c r="L52" s="56"/>
      <c r="M52" s="54">
        <v>108</v>
      </c>
      <c r="N52" s="56"/>
      <c r="O52" s="56"/>
      <c r="P52" s="56"/>
      <c r="Q52" s="56"/>
      <c r="R52" s="56"/>
      <c r="S52" s="71"/>
      <c r="T52" s="71"/>
      <c r="U52" s="420"/>
      <c r="V52" s="184"/>
      <c r="W52" s="131">
        <v>72</v>
      </c>
      <c r="X52" s="423">
        <v>36</v>
      </c>
      <c r="Y52" s="2"/>
    </row>
    <row r="53" spans="1:32" ht="12.75">
      <c r="A53" s="54" t="s">
        <v>31</v>
      </c>
      <c r="B53" s="55" t="s">
        <v>32</v>
      </c>
      <c r="C53" s="56"/>
      <c r="D53" s="54" t="s">
        <v>11</v>
      </c>
      <c r="E53" s="56"/>
      <c r="F53" s="54">
        <v>72</v>
      </c>
      <c r="G53" s="56"/>
      <c r="H53" s="37">
        <v>72</v>
      </c>
      <c r="I53" s="56"/>
      <c r="J53" s="56"/>
      <c r="K53" s="56"/>
      <c r="L53" s="56"/>
      <c r="M53" s="56"/>
      <c r="N53" s="54">
        <v>72</v>
      </c>
      <c r="O53" s="56"/>
      <c r="P53" s="56"/>
      <c r="Q53" s="56"/>
      <c r="R53" s="56"/>
      <c r="S53" s="71"/>
      <c r="T53" s="71"/>
      <c r="U53" s="190"/>
      <c r="V53" s="184"/>
      <c r="W53" s="131"/>
      <c r="X53" s="423">
        <v>72</v>
      </c>
      <c r="Y53" s="2"/>
    </row>
    <row r="54" spans="1:32" ht="12.75">
      <c r="A54" s="54" t="s">
        <v>281</v>
      </c>
      <c r="B54" s="55" t="s">
        <v>282</v>
      </c>
      <c r="C54" s="54" t="s">
        <v>26</v>
      </c>
      <c r="D54" s="54"/>
      <c r="E54" s="56"/>
      <c r="F54" s="54">
        <v>6</v>
      </c>
      <c r="G54" s="54"/>
      <c r="H54" s="37">
        <v>6</v>
      </c>
      <c r="I54" s="54"/>
      <c r="J54" s="54"/>
      <c r="K54" s="54"/>
      <c r="L54" s="56"/>
      <c r="M54" s="56"/>
      <c r="N54" s="56"/>
      <c r="O54" s="56"/>
      <c r="P54" s="56"/>
      <c r="Q54" s="54">
        <v>6</v>
      </c>
      <c r="R54" s="56"/>
      <c r="S54" s="71"/>
      <c r="T54" s="61"/>
      <c r="U54" s="190"/>
      <c r="V54" s="184"/>
      <c r="W54" s="131"/>
      <c r="X54" s="422">
        <v>6</v>
      </c>
      <c r="Y54" s="2"/>
    </row>
    <row r="55" spans="1:32" ht="25.5">
      <c r="A55" s="92" t="s">
        <v>55</v>
      </c>
      <c r="B55" s="93" t="s">
        <v>283</v>
      </c>
      <c r="C55" s="92">
        <v>4</v>
      </c>
      <c r="D55" s="92">
        <v>4</v>
      </c>
      <c r="E55" s="94"/>
      <c r="F55" s="94">
        <f t="shared" ref="F55:K55" si="21">SUM(F56:F60)</f>
        <v>884</v>
      </c>
      <c r="G55" s="94">
        <f t="shared" si="21"/>
        <v>60</v>
      </c>
      <c r="H55" s="94">
        <f t="shared" si="21"/>
        <v>824</v>
      </c>
      <c r="I55" s="94">
        <f t="shared" si="21"/>
        <v>474</v>
      </c>
      <c r="J55" s="94">
        <f t="shared" si="21"/>
        <v>168</v>
      </c>
      <c r="K55" s="94">
        <f t="shared" si="21"/>
        <v>306</v>
      </c>
      <c r="L55" s="94"/>
      <c r="M55" s="94">
        <f t="shared" ref="M55:Q55" si="22">SUM(M56:M60)</f>
        <v>108</v>
      </c>
      <c r="N55" s="94">
        <f t="shared" si="22"/>
        <v>180</v>
      </c>
      <c r="O55" s="94">
        <f t="shared" si="22"/>
        <v>20</v>
      </c>
      <c r="P55" s="94">
        <f t="shared" si="22"/>
        <v>18</v>
      </c>
      <c r="Q55" s="94">
        <f t="shared" si="22"/>
        <v>24</v>
      </c>
      <c r="R55" s="94"/>
      <c r="S55" s="94"/>
      <c r="T55" s="94">
        <f t="shared" ref="T55:Y55" si="23">SUM(T56:T60)</f>
        <v>108</v>
      </c>
      <c r="U55" s="185">
        <f t="shared" si="23"/>
        <v>106</v>
      </c>
      <c r="V55" s="174">
        <f t="shared" si="23"/>
        <v>144</v>
      </c>
      <c r="W55" s="173">
        <f t="shared" si="23"/>
        <v>120</v>
      </c>
      <c r="X55" s="419">
        <f t="shared" si="23"/>
        <v>220</v>
      </c>
      <c r="Y55" s="95">
        <f t="shared" si="23"/>
        <v>186</v>
      </c>
    </row>
    <row r="56" spans="1:32" ht="25.5">
      <c r="A56" s="78" t="s">
        <v>57</v>
      </c>
      <c r="B56" s="79" t="s">
        <v>284</v>
      </c>
      <c r="C56" s="78" t="s">
        <v>285</v>
      </c>
      <c r="D56" s="78" t="s">
        <v>135</v>
      </c>
      <c r="E56" s="80"/>
      <c r="F56" s="78">
        <v>478</v>
      </c>
      <c r="G56" s="78">
        <v>50</v>
      </c>
      <c r="H56" s="81">
        <v>428</v>
      </c>
      <c r="I56" s="78">
        <v>394</v>
      </c>
      <c r="J56" s="78">
        <v>136</v>
      </c>
      <c r="K56" s="78">
        <v>258</v>
      </c>
      <c r="L56" s="80"/>
      <c r="M56" s="80"/>
      <c r="N56" s="80"/>
      <c r="O56" s="78">
        <v>10</v>
      </c>
      <c r="P56" s="78">
        <v>12</v>
      </c>
      <c r="Q56" s="78">
        <v>12</v>
      </c>
      <c r="R56" s="80"/>
      <c r="S56" s="80"/>
      <c r="T56" s="82">
        <v>108</v>
      </c>
      <c r="U56" s="424">
        <v>106</v>
      </c>
      <c r="V56" s="188">
        <v>144</v>
      </c>
      <c r="W56" s="180">
        <v>120</v>
      </c>
      <c r="X56" s="425"/>
      <c r="Y56" s="80"/>
      <c r="Z56" s="8"/>
      <c r="AA56" s="8"/>
      <c r="AB56" s="8"/>
      <c r="AC56" s="8"/>
      <c r="AD56" s="8"/>
      <c r="AE56" s="8"/>
      <c r="AF56" s="8"/>
    </row>
    <row r="57" spans="1:32" ht="25.5">
      <c r="A57" s="78" t="s">
        <v>216</v>
      </c>
      <c r="B57" s="3" t="s">
        <v>286</v>
      </c>
      <c r="C57" s="9" t="s">
        <v>28</v>
      </c>
      <c r="D57" s="11"/>
      <c r="E57" s="11"/>
      <c r="F57" s="9">
        <v>112</v>
      </c>
      <c r="G57" s="9">
        <v>10</v>
      </c>
      <c r="H57" s="101">
        <v>102</v>
      </c>
      <c r="I57" s="9">
        <v>80</v>
      </c>
      <c r="J57" s="9">
        <v>32</v>
      </c>
      <c r="K57" s="9">
        <v>48</v>
      </c>
      <c r="L57" s="11"/>
      <c r="M57" s="11"/>
      <c r="N57" s="11"/>
      <c r="O57" s="9">
        <v>10</v>
      </c>
      <c r="P57" s="9">
        <v>6</v>
      </c>
      <c r="Q57" s="9">
        <v>6</v>
      </c>
      <c r="R57" s="11"/>
      <c r="S57" s="11"/>
      <c r="T57" s="11"/>
      <c r="U57" s="187"/>
      <c r="V57" s="163"/>
      <c r="W57" s="158"/>
      <c r="X57" s="426">
        <v>112</v>
      </c>
      <c r="Y57" s="80"/>
      <c r="Z57" s="8"/>
      <c r="AA57" s="8"/>
      <c r="AB57" s="8"/>
      <c r="AC57" s="8"/>
      <c r="AD57" s="8"/>
      <c r="AE57" s="8"/>
      <c r="AF57" s="8"/>
    </row>
    <row r="58" spans="1:32" ht="12.75">
      <c r="A58" s="54" t="s">
        <v>59</v>
      </c>
      <c r="B58" s="98" t="s">
        <v>30</v>
      </c>
      <c r="C58" s="27"/>
      <c r="D58" s="27" t="s">
        <v>11</v>
      </c>
      <c r="E58" s="29"/>
      <c r="F58" s="27">
        <v>108</v>
      </c>
      <c r="G58" s="27"/>
      <c r="H58" s="28">
        <v>108</v>
      </c>
      <c r="I58" s="27"/>
      <c r="J58" s="27"/>
      <c r="K58" s="27"/>
      <c r="L58" s="29"/>
      <c r="M58" s="27">
        <v>108</v>
      </c>
      <c r="N58" s="29"/>
      <c r="O58" s="29"/>
      <c r="P58" s="29"/>
      <c r="Q58" s="29"/>
      <c r="R58" s="29"/>
      <c r="S58" s="29"/>
      <c r="T58" s="29"/>
      <c r="U58" s="183"/>
      <c r="V58" s="132"/>
      <c r="W58" s="129"/>
      <c r="X58" s="427">
        <v>108</v>
      </c>
      <c r="Y58" s="54"/>
    </row>
    <row r="59" spans="1:32" ht="12.75">
      <c r="A59" s="27" t="s">
        <v>60</v>
      </c>
      <c r="B59" s="98" t="s">
        <v>32</v>
      </c>
      <c r="C59" s="27"/>
      <c r="D59" s="27" t="s">
        <v>11</v>
      </c>
      <c r="E59" s="29"/>
      <c r="F59" s="27">
        <v>180</v>
      </c>
      <c r="G59" s="29"/>
      <c r="H59" s="28">
        <v>180</v>
      </c>
      <c r="I59" s="29"/>
      <c r="J59" s="29"/>
      <c r="K59" s="29"/>
      <c r="L59" s="29"/>
      <c r="M59" s="29"/>
      <c r="N59" s="27">
        <v>180</v>
      </c>
      <c r="O59" s="29"/>
      <c r="P59" s="29"/>
      <c r="Q59" s="29"/>
      <c r="R59" s="29"/>
      <c r="S59" s="29"/>
      <c r="T59" s="29"/>
      <c r="U59" s="183"/>
      <c r="V59" s="130"/>
      <c r="W59" s="129"/>
      <c r="X59" s="428"/>
      <c r="Y59" s="59">
        <v>180</v>
      </c>
      <c r="AA59" s="695"/>
      <c r="AB59" s="695"/>
      <c r="AC59" s="695"/>
    </row>
    <row r="60" spans="1:32" ht="12.75">
      <c r="A60" s="27" t="s">
        <v>287</v>
      </c>
      <c r="B60" s="98" t="s">
        <v>282</v>
      </c>
      <c r="C60" s="27" t="s">
        <v>26</v>
      </c>
      <c r="D60" s="29"/>
      <c r="E60" s="29"/>
      <c r="F60" s="27">
        <v>6</v>
      </c>
      <c r="G60" s="27"/>
      <c r="H60" s="28">
        <v>6</v>
      </c>
      <c r="I60" s="27"/>
      <c r="J60" s="27"/>
      <c r="K60" s="27"/>
      <c r="L60" s="29"/>
      <c r="M60" s="29"/>
      <c r="N60" s="29"/>
      <c r="O60" s="29"/>
      <c r="P60" s="29"/>
      <c r="Q60" s="27">
        <v>6</v>
      </c>
      <c r="R60" s="29"/>
      <c r="S60" s="29"/>
      <c r="T60" s="29"/>
      <c r="U60" s="183"/>
      <c r="V60" s="132"/>
      <c r="W60" s="129"/>
      <c r="X60" s="428"/>
      <c r="Y60" s="57">
        <v>6</v>
      </c>
    </row>
    <row r="61" spans="1:32" ht="51">
      <c r="A61" s="99" t="s">
        <v>133</v>
      </c>
      <c r="B61" s="100" t="s">
        <v>288</v>
      </c>
      <c r="C61" s="99">
        <v>2</v>
      </c>
      <c r="D61" s="429">
        <v>1</v>
      </c>
      <c r="E61" s="95"/>
      <c r="F61" s="95">
        <f t="shared" ref="F61:K61" si="24">SUM(F62:F64)</f>
        <v>254</v>
      </c>
      <c r="G61" s="95">
        <f t="shared" si="24"/>
        <v>30</v>
      </c>
      <c r="H61" s="95">
        <f t="shared" si="24"/>
        <v>224</v>
      </c>
      <c r="I61" s="95">
        <f t="shared" si="24"/>
        <v>88</v>
      </c>
      <c r="J61" s="95">
        <f t="shared" si="24"/>
        <v>40</v>
      </c>
      <c r="K61" s="95">
        <f t="shared" si="24"/>
        <v>48</v>
      </c>
      <c r="L61" s="95"/>
      <c r="M61" s="95"/>
      <c r="N61" s="95">
        <f t="shared" ref="N61:Q61" si="25">SUM(N62:N64)</f>
        <v>108</v>
      </c>
      <c r="O61" s="95">
        <f t="shared" si="25"/>
        <v>10</v>
      </c>
      <c r="P61" s="95">
        <f t="shared" si="25"/>
        <v>6</v>
      </c>
      <c r="Q61" s="95">
        <f t="shared" si="25"/>
        <v>12</v>
      </c>
      <c r="R61" s="95"/>
      <c r="S61" s="95"/>
      <c r="T61" s="95"/>
      <c r="U61" s="185"/>
      <c r="V61" s="174">
        <f t="shared" ref="V61:Y61" si="26">SUM(V62:V64)</f>
        <v>80</v>
      </c>
      <c r="W61" s="173">
        <f t="shared" si="26"/>
        <v>174</v>
      </c>
      <c r="X61" s="419">
        <f t="shared" si="26"/>
        <v>0</v>
      </c>
      <c r="Y61" s="95">
        <f t="shared" si="26"/>
        <v>0</v>
      </c>
    </row>
    <row r="62" spans="1:32" ht="51">
      <c r="A62" s="9" t="s">
        <v>134</v>
      </c>
      <c r="B62" s="366" t="s">
        <v>289</v>
      </c>
      <c r="C62" s="13" t="s">
        <v>28</v>
      </c>
      <c r="D62" s="430"/>
      <c r="E62" s="33"/>
      <c r="F62" s="13">
        <v>140</v>
      </c>
      <c r="G62" s="13">
        <v>30</v>
      </c>
      <c r="H62" s="6">
        <v>110</v>
      </c>
      <c r="I62" s="13">
        <v>88</v>
      </c>
      <c r="J62" s="13">
        <v>40</v>
      </c>
      <c r="K62" s="13">
        <v>48</v>
      </c>
      <c r="L62" s="33"/>
      <c r="M62" s="33"/>
      <c r="N62" s="33"/>
      <c r="O62" s="13">
        <v>10</v>
      </c>
      <c r="P62" s="13">
        <v>6</v>
      </c>
      <c r="Q62" s="13">
        <v>6</v>
      </c>
      <c r="R62" s="33"/>
      <c r="S62" s="33"/>
      <c r="T62" s="13"/>
      <c r="U62" s="431"/>
      <c r="V62" s="163">
        <v>80</v>
      </c>
      <c r="W62" s="180">
        <v>60</v>
      </c>
      <c r="X62" s="432"/>
      <c r="Y62" s="13"/>
      <c r="Z62" s="8"/>
      <c r="AA62" s="8"/>
      <c r="AB62" s="8"/>
      <c r="AC62" s="8"/>
      <c r="AD62" s="8"/>
      <c r="AE62" s="8"/>
      <c r="AF62" s="8"/>
    </row>
    <row r="63" spans="1:32" ht="12.75">
      <c r="A63" s="27" t="s">
        <v>137</v>
      </c>
      <c r="B63" s="369" t="s">
        <v>32</v>
      </c>
      <c r="C63" s="23"/>
      <c r="D63" s="23" t="s">
        <v>11</v>
      </c>
      <c r="E63" s="24"/>
      <c r="F63" s="23">
        <v>108</v>
      </c>
      <c r="G63" s="23"/>
      <c r="H63" s="18">
        <v>108</v>
      </c>
      <c r="I63" s="23"/>
      <c r="J63" s="23"/>
      <c r="K63" s="23"/>
      <c r="L63" s="24"/>
      <c r="M63" s="24"/>
      <c r="N63" s="23">
        <v>108</v>
      </c>
      <c r="O63" s="24"/>
      <c r="P63" s="24"/>
      <c r="Q63" s="24"/>
      <c r="R63" s="24"/>
      <c r="S63" s="24"/>
      <c r="T63" s="23"/>
      <c r="U63" s="190"/>
      <c r="V63" s="130"/>
      <c r="W63" s="133">
        <v>108</v>
      </c>
      <c r="X63" s="403"/>
      <c r="Y63" s="23"/>
    </row>
    <row r="64" spans="1:32" ht="12.75">
      <c r="A64" s="27" t="s">
        <v>290</v>
      </c>
      <c r="B64" s="104" t="s">
        <v>282</v>
      </c>
      <c r="C64" s="23" t="s">
        <v>26</v>
      </c>
      <c r="D64" s="23"/>
      <c r="E64" s="24"/>
      <c r="F64" s="23">
        <v>6</v>
      </c>
      <c r="G64" s="23"/>
      <c r="H64" s="18">
        <v>6</v>
      </c>
      <c r="I64" s="23"/>
      <c r="J64" s="23"/>
      <c r="K64" s="23"/>
      <c r="L64" s="24"/>
      <c r="M64" s="24"/>
      <c r="N64" s="24"/>
      <c r="O64" s="24"/>
      <c r="P64" s="24"/>
      <c r="Q64" s="23">
        <v>6</v>
      </c>
      <c r="R64" s="24"/>
      <c r="S64" s="24"/>
      <c r="T64" s="23"/>
      <c r="U64" s="190"/>
      <c r="V64" s="130"/>
      <c r="W64" s="192">
        <v>6</v>
      </c>
      <c r="X64" s="403"/>
      <c r="Y64" s="23"/>
    </row>
    <row r="65" spans="1:32" ht="25.5">
      <c r="A65" s="99" t="s">
        <v>138</v>
      </c>
      <c r="B65" s="103" t="s">
        <v>291</v>
      </c>
      <c r="C65" s="99">
        <v>1</v>
      </c>
      <c r="D65" s="99">
        <v>3</v>
      </c>
      <c r="E65" s="95"/>
      <c r="F65" s="95">
        <f t="shared" ref="F65:K65" si="27">SUM(F66:F69)</f>
        <v>258</v>
      </c>
      <c r="G65" s="95">
        <f t="shared" si="27"/>
        <v>25</v>
      </c>
      <c r="H65" s="95">
        <f t="shared" si="27"/>
        <v>233</v>
      </c>
      <c r="I65" s="95">
        <f t="shared" si="27"/>
        <v>145</v>
      </c>
      <c r="J65" s="95">
        <f t="shared" si="27"/>
        <v>63</v>
      </c>
      <c r="K65" s="95">
        <f t="shared" si="27"/>
        <v>82</v>
      </c>
      <c r="L65" s="95"/>
      <c r="M65" s="95"/>
      <c r="N65" s="95">
        <f t="shared" ref="N65:O65" si="28">SUM(N66:N69)</f>
        <v>72</v>
      </c>
      <c r="O65" s="95">
        <f t="shared" si="28"/>
        <v>10</v>
      </c>
      <c r="P65" s="95"/>
      <c r="Q65" s="95">
        <f>SUM(Q66:Q69)</f>
        <v>6</v>
      </c>
      <c r="R65" s="95"/>
      <c r="S65" s="95"/>
      <c r="T65" s="95"/>
      <c r="U65" s="185"/>
      <c r="V65" s="174"/>
      <c r="W65" s="173"/>
      <c r="X65" s="419"/>
      <c r="Y65" s="95">
        <f>SUM(Y66:Y69)</f>
        <v>258</v>
      </c>
    </row>
    <row r="66" spans="1:32" ht="12.75">
      <c r="A66" s="27" t="s">
        <v>139</v>
      </c>
      <c r="B66" s="98" t="s">
        <v>292</v>
      </c>
      <c r="C66" s="23"/>
      <c r="D66" s="23" t="s">
        <v>11</v>
      </c>
      <c r="E66" s="24"/>
      <c r="F66" s="23">
        <v>108</v>
      </c>
      <c r="G66" s="23">
        <v>20</v>
      </c>
      <c r="H66" s="18">
        <v>88</v>
      </c>
      <c r="I66" s="23">
        <v>83</v>
      </c>
      <c r="J66" s="23">
        <v>35</v>
      </c>
      <c r="K66" s="23">
        <v>48</v>
      </c>
      <c r="L66" s="24"/>
      <c r="M66" s="24"/>
      <c r="N66" s="24"/>
      <c r="O66" s="23">
        <v>5</v>
      </c>
      <c r="P66" s="24"/>
      <c r="Q66" s="24"/>
      <c r="R66" s="24"/>
      <c r="S66" s="24"/>
      <c r="T66" s="24"/>
      <c r="U66" s="420"/>
      <c r="V66" s="130"/>
      <c r="W66" s="129"/>
      <c r="X66" s="403"/>
      <c r="Y66" s="26">
        <v>108</v>
      </c>
    </row>
    <row r="67" spans="1:32" ht="12.75">
      <c r="A67" s="27" t="s">
        <v>233</v>
      </c>
      <c r="B67" s="98" t="s">
        <v>293</v>
      </c>
      <c r="C67" s="24"/>
      <c r="D67" s="23" t="s">
        <v>11</v>
      </c>
      <c r="E67" s="24"/>
      <c r="F67" s="23">
        <v>72</v>
      </c>
      <c r="G67" s="23">
        <v>5</v>
      </c>
      <c r="H67" s="18">
        <v>67</v>
      </c>
      <c r="I67" s="23">
        <v>62</v>
      </c>
      <c r="J67" s="23">
        <v>28</v>
      </c>
      <c r="K67" s="23">
        <v>34</v>
      </c>
      <c r="L67" s="24"/>
      <c r="M67" s="24"/>
      <c r="N67" s="24"/>
      <c r="O67" s="23">
        <v>5</v>
      </c>
      <c r="P67" s="24"/>
      <c r="Q67" s="24"/>
      <c r="R67" s="24"/>
      <c r="S67" s="24"/>
      <c r="T67" s="24"/>
      <c r="U67" s="420"/>
      <c r="V67" s="130"/>
      <c r="W67" s="129"/>
      <c r="X67" s="403"/>
      <c r="Y67" s="26">
        <v>72</v>
      </c>
    </row>
    <row r="68" spans="1:32" ht="12.75">
      <c r="A68" s="27" t="s">
        <v>140</v>
      </c>
      <c r="B68" s="98" t="s">
        <v>32</v>
      </c>
      <c r="C68" s="24"/>
      <c r="D68" s="23" t="s">
        <v>11</v>
      </c>
      <c r="E68" s="24"/>
      <c r="F68" s="23">
        <v>72</v>
      </c>
      <c r="G68" s="23"/>
      <c r="H68" s="18">
        <v>72</v>
      </c>
      <c r="I68" s="23"/>
      <c r="J68" s="23"/>
      <c r="K68" s="23"/>
      <c r="L68" s="24"/>
      <c r="M68" s="24"/>
      <c r="N68" s="23">
        <v>72</v>
      </c>
      <c r="O68" s="24"/>
      <c r="P68" s="24"/>
      <c r="Q68" s="24"/>
      <c r="R68" s="24"/>
      <c r="S68" s="24"/>
      <c r="T68" s="24"/>
      <c r="U68" s="420"/>
      <c r="V68" s="130"/>
      <c r="W68" s="129"/>
      <c r="X68" s="403"/>
      <c r="Y68" s="26">
        <v>72</v>
      </c>
    </row>
    <row r="69" spans="1:32" ht="12.75">
      <c r="A69" s="27" t="s">
        <v>294</v>
      </c>
      <c r="B69" s="98" t="s">
        <v>282</v>
      </c>
      <c r="C69" s="23" t="s">
        <v>26</v>
      </c>
      <c r="D69" s="24"/>
      <c r="E69" s="24"/>
      <c r="F69" s="23">
        <v>6</v>
      </c>
      <c r="G69" s="23"/>
      <c r="H69" s="18">
        <v>6</v>
      </c>
      <c r="I69" s="23"/>
      <c r="J69" s="23"/>
      <c r="K69" s="23"/>
      <c r="L69" s="24"/>
      <c r="M69" s="24"/>
      <c r="N69" s="24"/>
      <c r="O69" s="24"/>
      <c r="P69" s="24"/>
      <c r="Q69" s="23">
        <v>6</v>
      </c>
      <c r="R69" s="24"/>
      <c r="S69" s="24"/>
      <c r="T69" s="24"/>
      <c r="U69" s="190"/>
      <c r="V69" s="132"/>
      <c r="W69" s="129"/>
      <c r="X69" s="403"/>
      <c r="Y69" s="31">
        <v>6</v>
      </c>
    </row>
    <row r="70" spans="1:32" ht="38.25">
      <c r="A70" s="99" t="s">
        <v>141</v>
      </c>
      <c r="B70" s="103" t="s">
        <v>295</v>
      </c>
      <c r="C70" s="99">
        <v>1</v>
      </c>
      <c r="D70" s="99">
        <v>4</v>
      </c>
      <c r="E70" s="99"/>
      <c r="F70" s="95">
        <f t="shared" ref="F70:K70" si="29">SUM(F71:F75)</f>
        <v>362</v>
      </c>
      <c r="G70" s="95">
        <f t="shared" si="29"/>
        <v>16</v>
      </c>
      <c r="H70" s="95">
        <f t="shared" si="29"/>
        <v>346</v>
      </c>
      <c r="I70" s="95">
        <f t="shared" si="29"/>
        <v>124</v>
      </c>
      <c r="J70" s="95">
        <f t="shared" si="29"/>
        <v>93</v>
      </c>
      <c r="K70" s="95">
        <f t="shared" si="29"/>
        <v>31</v>
      </c>
      <c r="L70" s="95"/>
      <c r="M70" s="95">
        <f t="shared" ref="M70:N70" si="30">SUM(M71:M75)</f>
        <v>72</v>
      </c>
      <c r="N70" s="95">
        <f t="shared" si="30"/>
        <v>144</v>
      </c>
      <c r="O70" s="95"/>
      <c r="P70" s="95"/>
      <c r="Q70" s="95">
        <f>SUM(Q71:Q75)</f>
        <v>6</v>
      </c>
      <c r="R70" s="95"/>
      <c r="S70" s="95"/>
      <c r="T70" s="95">
        <f t="shared" ref="T70:U70" si="31">SUM(T71:T75)</f>
        <v>104</v>
      </c>
      <c r="U70" s="185">
        <f t="shared" si="31"/>
        <v>258</v>
      </c>
      <c r="V70" s="174"/>
      <c r="W70" s="173"/>
      <c r="X70" s="419"/>
      <c r="Y70" s="95"/>
    </row>
    <row r="71" spans="1:32" ht="25.5">
      <c r="A71" s="9" t="s">
        <v>142</v>
      </c>
      <c r="B71" s="366" t="s">
        <v>296</v>
      </c>
      <c r="C71" s="33"/>
      <c r="D71" s="13" t="s">
        <v>11</v>
      </c>
      <c r="E71" s="13"/>
      <c r="F71" s="13">
        <v>70</v>
      </c>
      <c r="G71" s="13">
        <v>8</v>
      </c>
      <c r="H71" s="6">
        <v>62</v>
      </c>
      <c r="I71" s="13">
        <v>62</v>
      </c>
      <c r="J71" s="13">
        <v>43</v>
      </c>
      <c r="K71" s="13">
        <v>19</v>
      </c>
      <c r="L71" s="33"/>
      <c r="M71" s="33"/>
      <c r="N71" s="33"/>
      <c r="O71" s="33"/>
      <c r="P71" s="33"/>
      <c r="Q71" s="33"/>
      <c r="R71" s="33"/>
      <c r="S71" s="33"/>
      <c r="T71" s="13">
        <v>34</v>
      </c>
      <c r="U71" s="424">
        <v>36</v>
      </c>
      <c r="V71" s="157"/>
      <c r="W71" s="175"/>
      <c r="X71" s="433"/>
      <c r="Y71" s="244"/>
      <c r="Z71" s="8"/>
      <c r="AA71" s="8"/>
      <c r="AB71" s="8"/>
      <c r="AC71" s="8"/>
      <c r="AD71" s="8"/>
      <c r="AE71" s="8"/>
      <c r="AF71" s="8"/>
    </row>
    <row r="72" spans="1:32" ht="12.75">
      <c r="A72" s="27" t="s">
        <v>297</v>
      </c>
      <c r="B72" s="104" t="s">
        <v>298</v>
      </c>
      <c r="C72" s="23"/>
      <c r="D72" s="23" t="s">
        <v>11</v>
      </c>
      <c r="E72" s="24"/>
      <c r="F72" s="23">
        <v>70</v>
      </c>
      <c r="G72" s="23">
        <v>8</v>
      </c>
      <c r="H72" s="18">
        <v>62</v>
      </c>
      <c r="I72" s="23">
        <v>62</v>
      </c>
      <c r="J72" s="23">
        <v>50</v>
      </c>
      <c r="K72" s="23">
        <v>12</v>
      </c>
      <c r="L72" s="24"/>
      <c r="M72" s="24"/>
      <c r="N72" s="24"/>
      <c r="O72" s="24"/>
      <c r="P72" s="24"/>
      <c r="Q72" s="24"/>
      <c r="R72" s="24"/>
      <c r="S72" s="24"/>
      <c r="T72" s="23">
        <v>34</v>
      </c>
      <c r="U72" s="412">
        <v>36</v>
      </c>
      <c r="V72" s="130"/>
      <c r="W72" s="131"/>
      <c r="X72" s="434"/>
      <c r="Y72" s="248"/>
    </row>
    <row r="73" spans="1:32" ht="12.75">
      <c r="A73" s="23" t="s">
        <v>143</v>
      </c>
      <c r="B73" s="104" t="s">
        <v>30</v>
      </c>
      <c r="C73" s="24"/>
      <c r="D73" s="23" t="s">
        <v>11</v>
      </c>
      <c r="E73" s="24"/>
      <c r="F73" s="23">
        <v>72</v>
      </c>
      <c r="G73" s="24"/>
      <c r="H73" s="18">
        <v>72</v>
      </c>
      <c r="I73" s="24"/>
      <c r="J73" s="24"/>
      <c r="K73" s="24"/>
      <c r="L73" s="24"/>
      <c r="M73" s="23">
        <v>72</v>
      </c>
      <c r="N73" s="24"/>
      <c r="O73" s="24"/>
      <c r="P73" s="24"/>
      <c r="Q73" s="24"/>
      <c r="R73" s="24"/>
      <c r="S73" s="24"/>
      <c r="T73" s="23">
        <v>36</v>
      </c>
      <c r="U73" s="412">
        <v>36</v>
      </c>
      <c r="V73" s="130"/>
      <c r="W73" s="129"/>
      <c r="X73" s="435"/>
      <c r="Y73" s="24"/>
      <c r="Z73" s="19"/>
      <c r="AA73" s="19"/>
      <c r="AB73" s="19"/>
      <c r="AC73" s="19"/>
      <c r="AD73" s="19"/>
      <c r="AE73" s="19"/>
      <c r="AF73" s="19"/>
    </row>
    <row r="74" spans="1:32" ht="12.75">
      <c r="A74" s="23" t="s">
        <v>144</v>
      </c>
      <c r="B74" s="104" t="s">
        <v>32</v>
      </c>
      <c r="C74" s="24"/>
      <c r="D74" s="23" t="s">
        <v>11</v>
      </c>
      <c r="E74" s="24"/>
      <c r="F74" s="23">
        <v>144</v>
      </c>
      <c r="G74" s="24"/>
      <c r="H74" s="18">
        <v>144</v>
      </c>
      <c r="I74" s="24"/>
      <c r="J74" s="24"/>
      <c r="K74" s="24"/>
      <c r="L74" s="24"/>
      <c r="M74" s="24"/>
      <c r="N74" s="23">
        <v>144</v>
      </c>
      <c r="O74" s="24"/>
      <c r="P74" s="24"/>
      <c r="Q74" s="24"/>
      <c r="R74" s="24"/>
      <c r="S74" s="24"/>
      <c r="T74" s="24"/>
      <c r="U74" s="412">
        <v>144</v>
      </c>
      <c r="V74" s="130"/>
      <c r="W74" s="129"/>
      <c r="X74" s="435"/>
      <c r="Y74" s="24"/>
      <c r="Z74" s="19"/>
      <c r="AA74" s="19"/>
      <c r="AB74" s="19"/>
      <c r="AC74" s="19"/>
      <c r="AD74" s="19"/>
      <c r="AE74" s="19"/>
      <c r="AF74" s="19"/>
    </row>
    <row r="75" spans="1:32" ht="12.75">
      <c r="A75" s="23" t="s">
        <v>299</v>
      </c>
      <c r="B75" s="104" t="s">
        <v>282</v>
      </c>
      <c r="C75" s="23" t="s">
        <v>26</v>
      </c>
      <c r="D75" s="24"/>
      <c r="E75" s="24"/>
      <c r="F75" s="23">
        <v>6</v>
      </c>
      <c r="G75" s="24"/>
      <c r="H75" s="18">
        <v>6</v>
      </c>
      <c r="I75" s="24"/>
      <c r="J75" s="24"/>
      <c r="K75" s="24"/>
      <c r="L75" s="24"/>
      <c r="M75" s="24"/>
      <c r="N75" s="24"/>
      <c r="O75" s="24"/>
      <c r="P75" s="24"/>
      <c r="Q75" s="23">
        <v>6</v>
      </c>
      <c r="R75" s="24"/>
      <c r="S75" s="24"/>
      <c r="T75" s="24"/>
      <c r="U75" s="436">
        <v>6</v>
      </c>
      <c r="V75" s="130"/>
      <c r="W75" s="129"/>
      <c r="X75" s="435"/>
      <c r="Y75" s="24"/>
      <c r="Z75" s="19"/>
      <c r="AA75" s="19"/>
      <c r="AB75" s="19"/>
      <c r="AC75" s="19"/>
      <c r="AD75" s="19"/>
      <c r="AE75" s="19"/>
      <c r="AF75" s="19"/>
    </row>
    <row r="76" spans="1:32" ht="12.75">
      <c r="A76" s="106"/>
      <c r="B76" s="107" t="s">
        <v>238</v>
      </c>
      <c r="C76" s="21">
        <f>SUM(C8,C38,C48)</f>
        <v>15</v>
      </c>
      <c r="D76" s="21">
        <f>SUM(D48,D38,D34,D28,D8)</f>
        <v>41</v>
      </c>
      <c r="E76" s="21">
        <f>SUM(E8,E28,E34,E38)</f>
        <v>10</v>
      </c>
      <c r="F76" s="21">
        <f>SUM(F8,F28,F34,F38,F48)</f>
        <v>5580</v>
      </c>
      <c r="G76" s="21">
        <f>SUM(G28,G34,G38,G48)</f>
        <v>337</v>
      </c>
      <c r="H76" s="21">
        <f>SUM(H8,H28,H34,H38,H48)</f>
        <v>5243</v>
      </c>
      <c r="I76" s="21">
        <f t="shared" ref="I76:K76" si="32">SUM(I48,I38,I34,I28,I8)</f>
        <v>4097</v>
      </c>
      <c r="J76" s="21">
        <f t="shared" si="32"/>
        <v>2118</v>
      </c>
      <c r="K76" s="21">
        <f t="shared" si="32"/>
        <v>1829</v>
      </c>
      <c r="L76" s="21">
        <f>SUM(L38,L48)</f>
        <v>150</v>
      </c>
      <c r="M76" s="21">
        <f t="shared" ref="M76:N76" si="33">SUM(M48)</f>
        <v>288</v>
      </c>
      <c r="N76" s="21">
        <f t="shared" si="33"/>
        <v>576</v>
      </c>
      <c r="O76" s="21">
        <f>SUM(O48,O38,O34,O28,O8)</f>
        <v>132</v>
      </c>
      <c r="P76" s="21">
        <f>SUM(P8,P38,P48)</f>
        <v>60</v>
      </c>
      <c r="Q76" s="21">
        <f>SUM(Q48,Q38,Q8)</f>
        <v>90</v>
      </c>
      <c r="R76" s="21">
        <f t="shared" ref="R76:S76" si="34">SUM(R8)</f>
        <v>612</v>
      </c>
      <c r="S76" s="21">
        <f t="shared" si="34"/>
        <v>864</v>
      </c>
      <c r="T76" s="21">
        <f t="shared" ref="T76:U76" si="35">SUM(T48,T38,T34,T28)</f>
        <v>612</v>
      </c>
      <c r="U76" s="193">
        <f t="shared" si="35"/>
        <v>864</v>
      </c>
      <c r="V76" s="141">
        <f>SUM(V48,V38,V28)</f>
        <v>612</v>
      </c>
      <c r="W76" s="140">
        <f>SUM(W48,W38,W34,W28)</f>
        <v>900</v>
      </c>
      <c r="X76" s="411">
        <f>SUM(X48,X38,X28)</f>
        <v>612</v>
      </c>
      <c r="Y76" s="21">
        <f>SUM(Y48,Y38,Y34,Y28)</f>
        <v>504</v>
      </c>
    </row>
    <row r="77" spans="1:32" ht="12.75">
      <c r="A77" s="27" t="s">
        <v>146</v>
      </c>
      <c r="B77" s="98" t="s">
        <v>300</v>
      </c>
      <c r="C77" s="27" t="s">
        <v>148</v>
      </c>
      <c r="D77" s="29"/>
      <c r="E77" s="29"/>
      <c r="F77" s="27">
        <v>144</v>
      </c>
      <c r="G77" s="29"/>
      <c r="H77" s="27">
        <v>144</v>
      </c>
      <c r="I77" s="27">
        <v>144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2"/>
      <c r="V77" s="184"/>
      <c r="W77" s="194"/>
      <c r="X77" s="437"/>
      <c r="Y77" s="27">
        <v>144</v>
      </c>
    </row>
    <row r="78" spans="1:32" ht="12.75">
      <c r="A78" s="27" t="s">
        <v>150</v>
      </c>
      <c r="B78" s="98" t="s">
        <v>151</v>
      </c>
      <c r="C78" s="27" t="s">
        <v>149</v>
      </c>
      <c r="D78" s="29"/>
      <c r="E78" s="29"/>
      <c r="F78" s="27">
        <v>216</v>
      </c>
      <c r="G78" s="29"/>
      <c r="H78" s="27">
        <v>216</v>
      </c>
      <c r="I78" s="27">
        <v>216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32"/>
      <c r="V78" s="184"/>
      <c r="W78" s="194"/>
      <c r="X78" s="437"/>
      <c r="Y78" s="27">
        <v>216</v>
      </c>
    </row>
    <row r="79" spans="1:32" ht="12.75">
      <c r="A79" s="377"/>
      <c r="B79" s="378" t="s">
        <v>301</v>
      </c>
      <c r="C79" s="379">
        <v>15</v>
      </c>
      <c r="D79" s="379">
        <v>42</v>
      </c>
      <c r="E79" s="379">
        <v>10</v>
      </c>
      <c r="F79" s="380">
        <f>SUM(F76,F77,F78)</f>
        <v>5940</v>
      </c>
      <c r="G79" s="380">
        <f>SUM(G76)</f>
        <v>337</v>
      </c>
      <c r="H79" s="380">
        <f t="shared" ref="H79:I79" si="36">SUM(H76,H77,H78)</f>
        <v>5603</v>
      </c>
      <c r="I79" s="380">
        <f t="shared" si="36"/>
        <v>4457</v>
      </c>
      <c r="J79" s="380">
        <f t="shared" ref="J79:X79" si="37">SUM(J76)</f>
        <v>2118</v>
      </c>
      <c r="K79" s="380">
        <f t="shared" si="37"/>
        <v>1829</v>
      </c>
      <c r="L79" s="380">
        <f t="shared" si="37"/>
        <v>150</v>
      </c>
      <c r="M79" s="380">
        <f t="shared" si="37"/>
        <v>288</v>
      </c>
      <c r="N79" s="380">
        <f t="shared" si="37"/>
        <v>576</v>
      </c>
      <c r="O79" s="380">
        <f t="shared" si="37"/>
        <v>132</v>
      </c>
      <c r="P79" s="380">
        <f t="shared" si="37"/>
        <v>60</v>
      </c>
      <c r="Q79" s="380">
        <f t="shared" si="37"/>
        <v>90</v>
      </c>
      <c r="R79" s="380">
        <f t="shared" si="37"/>
        <v>612</v>
      </c>
      <c r="S79" s="380">
        <f t="shared" si="37"/>
        <v>864</v>
      </c>
      <c r="T79" s="380">
        <f t="shared" si="37"/>
        <v>612</v>
      </c>
      <c r="U79" s="381">
        <f t="shared" si="37"/>
        <v>864</v>
      </c>
      <c r="V79" s="382">
        <f t="shared" si="37"/>
        <v>612</v>
      </c>
      <c r="W79" s="384">
        <f t="shared" si="37"/>
        <v>900</v>
      </c>
      <c r="X79" s="438">
        <f t="shared" si="37"/>
        <v>612</v>
      </c>
      <c r="Y79" s="380">
        <f>SUM(Y76:Y78)</f>
        <v>864</v>
      </c>
    </row>
    <row r="80" spans="1:32" ht="12.75">
      <c r="A80" s="693" t="s">
        <v>302</v>
      </c>
      <c r="B80" s="685"/>
      <c r="C80" s="685"/>
      <c r="D80" s="685"/>
      <c r="E80" s="659"/>
      <c r="F80" s="696" t="s">
        <v>40</v>
      </c>
      <c r="G80" s="659"/>
      <c r="H80" s="666" t="s">
        <v>303</v>
      </c>
      <c r="I80" s="657"/>
      <c r="J80" s="657"/>
      <c r="K80" s="657"/>
      <c r="L80" s="657"/>
      <c r="M80" s="657"/>
      <c r="N80" s="657"/>
      <c r="O80" s="657"/>
      <c r="P80" s="657"/>
      <c r="Q80" s="655"/>
      <c r="R80" s="29">
        <f t="shared" ref="R80:S80" si="38">SUM(R8)</f>
        <v>612</v>
      </c>
      <c r="S80" s="29">
        <f t="shared" si="38"/>
        <v>864</v>
      </c>
      <c r="T80" s="29">
        <f>SUM(T72,T71,T56,T50,T40,T39,T35,T32,T31,T30)</f>
        <v>576</v>
      </c>
      <c r="U80" s="183">
        <f>SUM(U75,U72,U71,U56,U50,U43,U41,U40,U39,U36,U32,U31)</f>
        <v>684</v>
      </c>
      <c r="V80" s="184">
        <f>SUM(V56,V51,V50,V44,V32,V31)</f>
        <v>508</v>
      </c>
      <c r="W80" s="194">
        <f>SUM(W56,W54,W51,W50,W47,W44,W42,W37,W32,W31,W29)</f>
        <v>654</v>
      </c>
      <c r="X80" s="403">
        <f>SUM(X62,X60,X57,X46,X45,X33,X32)</f>
        <v>250</v>
      </c>
      <c r="Y80" s="29">
        <f>SUM(Y69,Y67,Y66,Y64,Y62,Y45)</f>
        <v>228</v>
      </c>
    </row>
    <row r="81" spans="1:25" ht="12.75">
      <c r="A81" s="694"/>
      <c r="B81" s="695"/>
      <c r="C81" s="695"/>
      <c r="D81" s="695"/>
      <c r="E81" s="678"/>
      <c r="F81" s="694"/>
      <c r="G81" s="678"/>
      <c r="H81" s="666" t="s">
        <v>304</v>
      </c>
      <c r="I81" s="657"/>
      <c r="J81" s="657"/>
      <c r="K81" s="657"/>
      <c r="L81" s="657"/>
      <c r="M81" s="657"/>
      <c r="N81" s="657"/>
      <c r="O81" s="657"/>
      <c r="P81" s="657"/>
      <c r="Q81" s="655"/>
      <c r="R81" s="27">
        <v>0</v>
      </c>
      <c r="S81" s="27">
        <v>0</v>
      </c>
      <c r="T81" s="27">
        <f>SUM(T73)</f>
        <v>36</v>
      </c>
      <c r="U81" s="32">
        <v>36</v>
      </c>
      <c r="V81" s="195">
        <v>0</v>
      </c>
      <c r="W81" s="194">
        <v>108</v>
      </c>
      <c r="X81" s="416">
        <v>108</v>
      </c>
      <c r="Y81" s="27">
        <v>0</v>
      </c>
    </row>
    <row r="82" spans="1:25" ht="12.75">
      <c r="A82" s="694"/>
      <c r="B82" s="695"/>
      <c r="C82" s="695"/>
      <c r="D82" s="695"/>
      <c r="E82" s="678"/>
      <c r="F82" s="694"/>
      <c r="G82" s="678"/>
      <c r="H82" s="666" t="s">
        <v>305</v>
      </c>
      <c r="I82" s="657"/>
      <c r="J82" s="657"/>
      <c r="K82" s="657"/>
      <c r="L82" s="657"/>
      <c r="M82" s="657"/>
      <c r="N82" s="657"/>
      <c r="O82" s="657"/>
      <c r="P82" s="657"/>
      <c r="Q82" s="655"/>
      <c r="R82" s="27">
        <v>0</v>
      </c>
      <c r="S82" s="27">
        <v>0</v>
      </c>
      <c r="T82" s="27">
        <v>0</v>
      </c>
      <c r="U82" s="32">
        <v>144</v>
      </c>
      <c r="V82" s="195">
        <v>0</v>
      </c>
      <c r="W82" s="439">
        <v>72</v>
      </c>
      <c r="X82" s="416">
        <v>180</v>
      </c>
      <c r="Y82" s="27">
        <v>180</v>
      </c>
    </row>
    <row r="83" spans="1:25" ht="12.75">
      <c r="A83" s="694"/>
      <c r="B83" s="695"/>
      <c r="C83" s="695"/>
      <c r="D83" s="695"/>
      <c r="E83" s="678"/>
      <c r="F83" s="694"/>
      <c r="G83" s="678"/>
      <c r="H83" s="666" t="s">
        <v>306</v>
      </c>
      <c r="I83" s="657"/>
      <c r="J83" s="657"/>
      <c r="K83" s="657"/>
      <c r="L83" s="657"/>
      <c r="M83" s="657"/>
      <c r="N83" s="657"/>
      <c r="O83" s="657"/>
      <c r="P83" s="657"/>
      <c r="Q83" s="655"/>
      <c r="R83" s="27">
        <v>0</v>
      </c>
      <c r="S83" s="27">
        <v>0</v>
      </c>
      <c r="T83" s="27">
        <v>0</v>
      </c>
      <c r="U83" s="32">
        <v>0</v>
      </c>
      <c r="V83" s="195">
        <v>0</v>
      </c>
      <c r="W83" s="237">
        <v>0</v>
      </c>
      <c r="X83" s="416">
        <v>0</v>
      </c>
      <c r="Y83" s="27">
        <v>144</v>
      </c>
    </row>
    <row r="84" spans="1:25" ht="12.75">
      <c r="A84" s="694"/>
      <c r="B84" s="695"/>
      <c r="C84" s="695"/>
      <c r="D84" s="695"/>
      <c r="E84" s="678"/>
      <c r="F84" s="660"/>
      <c r="G84" s="661"/>
      <c r="H84" s="664" t="s">
        <v>307</v>
      </c>
      <c r="I84" s="657"/>
      <c r="J84" s="657"/>
      <c r="K84" s="657"/>
      <c r="L84" s="657"/>
      <c r="M84" s="657"/>
      <c r="N84" s="657"/>
      <c r="O84" s="657"/>
      <c r="P84" s="657"/>
      <c r="Q84" s="655"/>
      <c r="R84" s="27">
        <v>0</v>
      </c>
      <c r="S84" s="27">
        <v>0</v>
      </c>
      <c r="T84" s="27">
        <v>0</v>
      </c>
      <c r="U84" s="32">
        <v>0</v>
      </c>
      <c r="V84" s="195">
        <v>0</v>
      </c>
      <c r="W84" s="194">
        <v>0</v>
      </c>
      <c r="X84" s="416">
        <v>0</v>
      </c>
      <c r="Y84" s="27">
        <v>216</v>
      </c>
    </row>
    <row r="85" spans="1:25" ht="12.75">
      <c r="A85" s="694"/>
      <c r="B85" s="695"/>
      <c r="C85" s="695"/>
      <c r="D85" s="695"/>
      <c r="E85" s="678"/>
      <c r="F85" s="666" t="s">
        <v>308</v>
      </c>
      <c r="G85" s="657"/>
      <c r="H85" s="657"/>
      <c r="I85" s="657"/>
      <c r="J85" s="657"/>
      <c r="K85" s="657"/>
      <c r="L85" s="657"/>
      <c r="M85" s="657"/>
      <c r="N85" s="657"/>
      <c r="O85" s="657"/>
      <c r="P85" s="657"/>
      <c r="Q85" s="655"/>
      <c r="R85" s="27">
        <v>2</v>
      </c>
      <c r="S85" s="27">
        <v>9</v>
      </c>
      <c r="T85" s="27">
        <v>2</v>
      </c>
      <c r="U85" s="32">
        <v>9</v>
      </c>
      <c r="V85" s="195">
        <v>2</v>
      </c>
      <c r="W85" s="194">
        <v>9</v>
      </c>
      <c r="X85" s="416">
        <v>2</v>
      </c>
      <c r="Y85" s="29"/>
    </row>
    <row r="86" spans="1:25" ht="12.75">
      <c r="A86" s="694"/>
      <c r="B86" s="695"/>
      <c r="C86" s="695"/>
      <c r="D86" s="695"/>
      <c r="E86" s="678"/>
      <c r="F86" s="696" t="s">
        <v>309</v>
      </c>
      <c r="G86" s="659"/>
      <c r="H86" s="664" t="s">
        <v>310</v>
      </c>
      <c r="I86" s="657"/>
      <c r="J86" s="657"/>
      <c r="K86" s="657"/>
      <c r="L86" s="657"/>
      <c r="M86" s="657"/>
      <c r="N86" s="657"/>
      <c r="O86" s="657"/>
      <c r="P86" s="657"/>
      <c r="Q86" s="655"/>
      <c r="R86" s="27">
        <v>0</v>
      </c>
      <c r="S86" s="27">
        <v>3</v>
      </c>
      <c r="T86" s="27">
        <v>0</v>
      </c>
      <c r="U86" s="32">
        <v>1</v>
      </c>
      <c r="V86" s="195">
        <v>1</v>
      </c>
      <c r="W86" s="194">
        <v>3</v>
      </c>
      <c r="X86" s="416">
        <v>1</v>
      </c>
      <c r="Y86" s="27">
        <v>1</v>
      </c>
    </row>
    <row r="87" spans="1:25" ht="12.75">
      <c r="A87" s="694"/>
      <c r="B87" s="695"/>
      <c r="C87" s="695"/>
      <c r="D87" s="695"/>
      <c r="E87" s="678"/>
      <c r="F87" s="694"/>
      <c r="G87" s="678"/>
      <c r="H87" s="664" t="s">
        <v>311</v>
      </c>
      <c r="I87" s="657"/>
      <c r="J87" s="657"/>
      <c r="K87" s="657"/>
      <c r="L87" s="657"/>
      <c r="M87" s="657"/>
      <c r="N87" s="657"/>
      <c r="O87" s="657"/>
      <c r="P87" s="657"/>
      <c r="Q87" s="655"/>
      <c r="R87" s="27">
        <v>0</v>
      </c>
      <c r="S87" s="27">
        <v>0</v>
      </c>
      <c r="T87" s="27">
        <v>0</v>
      </c>
      <c r="U87" s="32">
        <v>1</v>
      </c>
      <c r="V87" s="195">
        <v>0</v>
      </c>
      <c r="W87" s="194">
        <v>1</v>
      </c>
      <c r="X87" s="416">
        <v>1</v>
      </c>
      <c r="Y87" s="27">
        <v>2</v>
      </c>
    </row>
    <row r="88" spans="1:25" ht="12.75">
      <c r="A88" s="694"/>
      <c r="B88" s="695"/>
      <c r="C88" s="695"/>
      <c r="D88" s="695"/>
      <c r="E88" s="678"/>
      <c r="F88" s="694"/>
      <c r="G88" s="678"/>
      <c r="H88" s="664" t="s">
        <v>312</v>
      </c>
      <c r="I88" s="657"/>
      <c r="J88" s="657"/>
      <c r="K88" s="657"/>
      <c r="L88" s="657"/>
      <c r="M88" s="657"/>
      <c r="N88" s="657"/>
      <c r="O88" s="657"/>
      <c r="P88" s="657"/>
      <c r="Q88" s="655"/>
      <c r="R88" s="27">
        <v>3</v>
      </c>
      <c r="S88" s="27">
        <v>8</v>
      </c>
      <c r="T88" s="27">
        <v>4</v>
      </c>
      <c r="U88" s="32">
        <v>10</v>
      </c>
      <c r="V88" s="195">
        <v>1</v>
      </c>
      <c r="W88" s="194">
        <v>7</v>
      </c>
      <c r="X88" s="416">
        <v>4</v>
      </c>
      <c r="Y88" s="27">
        <v>5</v>
      </c>
    </row>
    <row r="89" spans="1:25" ht="12.75">
      <c r="A89" s="660"/>
      <c r="B89" s="686"/>
      <c r="C89" s="686"/>
      <c r="D89" s="686"/>
      <c r="E89" s="661"/>
      <c r="F89" s="660"/>
      <c r="G89" s="661"/>
      <c r="H89" s="664" t="s">
        <v>43</v>
      </c>
      <c r="I89" s="657"/>
      <c r="J89" s="657"/>
      <c r="K89" s="657"/>
      <c r="L89" s="657"/>
      <c r="M89" s="657"/>
      <c r="N89" s="657"/>
      <c r="O89" s="657"/>
      <c r="P89" s="657"/>
      <c r="Q89" s="655"/>
      <c r="R89" s="27">
        <v>1</v>
      </c>
      <c r="S89" s="27">
        <v>2</v>
      </c>
      <c r="T89" s="27">
        <v>1</v>
      </c>
      <c r="U89" s="32">
        <v>1</v>
      </c>
      <c r="V89" s="198">
        <v>1</v>
      </c>
      <c r="W89" s="199">
        <v>2</v>
      </c>
      <c r="X89" s="416">
        <v>2</v>
      </c>
      <c r="Y89" s="27">
        <v>0</v>
      </c>
    </row>
    <row r="90" spans="1:25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</row>
    <row r="91" spans="1:25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</row>
    <row r="92" spans="1:25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  <row r="93" spans="1:25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</row>
  </sheetData>
  <mergeCells count="37">
    <mergeCell ref="H84:Q84"/>
    <mergeCell ref="A1:Y1"/>
    <mergeCell ref="A2:A6"/>
    <mergeCell ref="B2:B6"/>
    <mergeCell ref="C2:E2"/>
    <mergeCell ref="F2:Q2"/>
    <mergeCell ref="C3:C6"/>
    <mergeCell ref="H4:H6"/>
    <mergeCell ref="P5:Q5"/>
    <mergeCell ref="I5:I6"/>
    <mergeCell ref="J5:L5"/>
    <mergeCell ref="AA59:AC59"/>
    <mergeCell ref="H3:Q3"/>
    <mergeCell ref="I4:Q4"/>
    <mergeCell ref="M5:N5"/>
    <mergeCell ref="O5:O6"/>
    <mergeCell ref="R2:Y2"/>
    <mergeCell ref="R3:S5"/>
    <mergeCell ref="T3:U5"/>
    <mergeCell ref="V3:W5"/>
    <mergeCell ref="X3:Y5"/>
    <mergeCell ref="D3:D6"/>
    <mergeCell ref="E3:E6"/>
    <mergeCell ref="A80:E89"/>
    <mergeCell ref="F3:F6"/>
    <mergeCell ref="G3:G6"/>
    <mergeCell ref="F80:G84"/>
    <mergeCell ref="F86:G89"/>
    <mergeCell ref="F85:Q85"/>
    <mergeCell ref="H86:Q86"/>
    <mergeCell ref="H87:Q87"/>
    <mergeCell ref="H88:Q88"/>
    <mergeCell ref="H89:Q89"/>
    <mergeCell ref="H80:Q80"/>
    <mergeCell ref="H81:Q81"/>
    <mergeCell ref="H82:Q82"/>
    <mergeCell ref="H83:Q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5"/>
  <sheetViews>
    <sheetView workbookViewId="0"/>
  </sheetViews>
  <sheetFormatPr defaultColWidth="14.42578125" defaultRowHeight="15.75" customHeight="1"/>
  <cols>
    <col min="1" max="1" width="12.7109375" customWidth="1"/>
    <col min="2" max="2" width="48.28515625" customWidth="1"/>
    <col min="3" max="3" width="6.42578125" customWidth="1"/>
    <col min="4" max="4" width="9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2" width="7" customWidth="1"/>
    <col min="13" max="17" width="5.140625" customWidth="1"/>
    <col min="18" max="18" width="6.7109375" customWidth="1"/>
    <col min="19" max="19" width="6.85546875" customWidth="1"/>
    <col min="20" max="20" width="6.5703125" customWidth="1"/>
    <col min="21" max="21" width="6.85546875" customWidth="1"/>
    <col min="22" max="22" width="7.7109375" customWidth="1"/>
    <col min="23" max="23" width="8" customWidth="1"/>
    <col min="24" max="24" width="6.85546875" customWidth="1"/>
    <col min="25" max="25" width="7.7109375" customWidth="1"/>
  </cols>
  <sheetData>
    <row r="1" spans="1:32" ht="12.75">
      <c r="A1" s="672" t="s">
        <v>314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5"/>
    </row>
    <row r="2" spans="1:32" ht="40.5" customHeight="1">
      <c r="A2" s="673" t="s">
        <v>0</v>
      </c>
      <c r="B2" s="674" t="s">
        <v>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5"/>
      <c r="R2" s="675" t="s">
        <v>61</v>
      </c>
      <c r="S2" s="657"/>
      <c r="T2" s="657"/>
      <c r="U2" s="657"/>
      <c r="V2" s="657"/>
      <c r="W2" s="657"/>
      <c r="X2" s="657"/>
      <c r="Y2" s="655"/>
    </row>
    <row r="3" spans="1:32" ht="12.75">
      <c r="A3" s="653"/>
      <c r="B3" s="653"/>
      <c r="C3" s="670" t="s">
        <v>62</v>
      </c>
      <c r="D3" s="669" t="s">
        <v>63</v>
      </c>
      <c r="E3" s="670" t="s">
        <v>64</v>
      </c>
      <c r="F3" s="669" t="s">
        <v>252</v>
      </c>
      <c r="G3" s="670" t="s">
        <v>65</v>
      </c>
      <c r="H3" s="691" t="s">
        <v>253</v>
      </c>
      <c r="I3" s="657"/>
      <c r="J3" s="657"/>
      <c r="K3" s="657"/>
      <c r="L3" s="657"/>
      <c r="M3" s="657"/>
      <c r="N3" s="657"/>
      <c r="O3" s="657"/>
      <c r="P3" s="657"/>
      <c r="Q3" s="655"/>
      <c r="R3" s="668" t="s">
        <v>7</v>
      </c>
      <c r="S3" s="659"/>
      <c r="T3" s="668" t="s">
        <v>45</v>
      </c>
      <c r="U3" s="659"/>
      <c r="V3" s="665" t="s">
        <v>67</v>
      </c>
      <c r="W3" s="659"/>
      <c r="X3" s="665" t="s">
        <v>68</v>
      </c>
      <c r="Y3" s="659"/>
    </row>
    <row r="4" spans="1:32" ht="12.75">
      <c r="A4" s="653"/>
      <c r="B4" s="653"/>
      <c r="C4" s="653"/>
      <c r="D4" s="653"/>
      <c r="E4" s="653"/>
      <c r="F4" s="653"/>
      <c r="G4" s="653"/>
      <c r="H4" s="670" t="s">
        <v>160</v>
      </c>
      <c r="I4" s="699" t="s">
        <v>254</v>
      </c>
      <c r="J4" s="657"/>
      <c r="K4" s="657"/>
      <c r="L4" s="657"/>
      <c r="M4" s="657"/>
      <c r="N4" s="657"/>
      <c r="O4" s="657"/>
      <c r="P4" s="657"/>
      <c r="Q4" s="655"/>
      <c r="R4" s="694"/>
      <c r="S4" s="678"/>
      <c r="T4" s="694"/>
      <c r="U4" s="678"/>
      <c r="V4" s="694"/>
      <c r="W4" s="678"/>
      <c r="X4" s="694"/>
      <c r="Y4" s="678"/>
    </row>
    <row r="5" spans="1:32" ht="12.75">
      <c r="A5" s="653"/>
      <c r="B5" s="653"/>
      <c r="C5" s="653"/>
      <c r="D5" s="653"/>
      <c r="E5" s="653"/>
      <c r="F5" s="653"/>
      <c r="G5" s="653"/>
      <c r="H5" s="653"/>
      <c r="I5" s="669" t="s">
        <v>255</v>
      </c>
      <c r="J5" s="667" t="s">
        <v>256</v>
      </c>
      <c r="K5" s="657"/>
      <c r="L5" s="655"/>
      <c r="M5" s="667" t="s">
        <v>257</v>
      </c>
      <c r="N5" s="655"/>
      <c r="O5" s="670" t="s">
        <v>258</v>
      </c>
      <c r="P5" s="675" t="s">
        <v>259</v>
      </c>
      <c r="Q5" s="655"/>
      <c r="R5" s="660"/>
      <c r="S5" s="661"/>
      <c r="T5" s="660"/>
      <c r="U5" s="661"/>
      <c r="V5" s="660"/>
      <c r="W5" s="661"/>
      <c r="X5" s="660"/>
      <c r="Y5" s="661"/>
    </row>
    <row r="6" spans="1:32" ht="101.25">
      <c r="A6" s="654"/>
      <c r="B6" s="654"/>
      <c r="C6" s="654"/>
      <c r="D6" s="654"/>
      <c r="E6" s="654"/>
      <c r="F6" s="654"/>
      <c r="G6" s="654"/>
      <c r="H6" s="654"/>
      <c r="I6" s="654"/>
      <c r="J6" s="36" t="s">
        <v>260</v>
      </c>
      <c r="K6" s="36" t="s">
        <v>261</v>
      </c>
      <c r="L6" s="36" t="s">
        <v>262</v>
      </c>
      <c r="M6" s="35" t="s">
        <v>263</v>
      </c>
      <c r="N6" s="261" t="s">
        <v>264</v>
      </c>
      <c r="O6" s="654"/>
      <c r="P6" s="35" t="s">
        <v>258</v>
      </c>
      <c r="Q6" s="35" t="s">
        <v>62</v>
      </c>
      <c r="R6" s="36" t="s">
        <v>18</v>
      </c>
      <c r="S6" s="36" t="s">
        <v>72</v>
      </c>
      <c r="T6" s="36" t="s">
        <v>73</v>
      </c>
      <c r="U6" s="36" t="s">
        <v>74</v>
      </c>
      <c r="V6" s="1" t="s">
        <v>75</v>
      </c>
      <c r="W6" s="1" t="s">
        <v>76</v>
      </c>
      <c r="X6" s="5" t="s">
        <v>77</v>
      </c>
      <c r="Y6" s="5" t="s">
        <v>78</v>
      </c>
    </row>
    <row r="7" spans="1:32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  <c r="W7" s="37">
        <v>23</v>
      </c>
      <c r="X7" s="37">
        <v>24</v>
      </c>
      <c r="Y7" s="37">
        <v>25</v>
      </c>
    </row>
    <row r="8" spans="1:32" ht="12.75">
      <c r="A8" s="38" t="s">
        <v>46</v>
      </c>
      <c r="B8" s="39" t="s">
        <v>79</v>
      </c>
      <c r="C8" s="38">
        <f t="shared" ref="C8:F8" si="0">SUM(C9)</f>
        <v>3</v>
      </c>
      <c r="D8" s="38">
        <f t="shared" si="0"/>
        <v>11</v>
      </c>
      <c r="E8" s="38">
        <f t="shared" si="0"/>
        <v>4</v>
      </c>
      <c r="F8" s="40">
        <f t="shared" si="0"/>
        <v>1476</v>
      </c>
      <c r="G8" s="41"/>
      <c r="H8" s="40">
        <f t="shared" ref="H8:K8" si="1">SUM(H9)</f>
        <v>1476</v>
      </c>
      <c r="I8" s="40">
        <f t="shared" si="1"/>
        <v>1404</v>
      </c>
      <c r="J8" s="40">
        <f t="shared" si="1"/>
        <v>832</v>
      </c>
      <c r="K8" s="40">
        <f t="shared" si="1"/>
        <v>572</v>
      </c>
      <c r="L8" s="41"/>
      <c r="M8" s="41"/>
      <c r="N8" s="41"/>
      <c r="O8" s="40">
        <f t="shared" ref="O8:S8" si="2">SUM(O9)</f>
        <v>36</v>
      </c>
      <c r="P8" s="40">
        <f t="shared" si="2"/>
        <v>18</v>
      </c>
      <c r="Q8" s="40">
        <f t="shared" si="2"/>
        <v>18</v>
      </c>
      <c r="R8" s="40">
        <f t="shared" si="2"/>
        <v>612</v>
      </c>
      <c r="S8" s="40">
        <f t="shared" si="2"/>
        <v>864</v>
      </c>
      <c r="T8" s="41"/>
      <c r="U8" s="42"/>
      <c r="V8" s="42"/>
      <c r="W8" s="42"/>
      <c r="X8" s="42"/>
      <c r="Y8" s="42"/>
      <c r="Z8" s="43"/>
      <c r="AA8" s="43"/>
      <c r="AB8" s="43"/>
      <c r="AC8" s="43"/>
      <c r="AD8" s="43"/>
      <c r="AE8" s="43"/>
      <c r="AF8" s="43"/>
    </row>
    <row r="9" spans="1:32" ht="12.75">
      <c r="A9" s="44" t="s">
        <v>47</v>
      </c>
      <c r="B9" s="45" t="s">
        <v>48</v>
      </c>
      <c r="C9" s="44">
        <f t="shared" ref="C9:D9" si="3">SUM(C10,C24)</f>
        <v>3</v>
      </c>
      <c r="D9" s="44">
        <f t="shared" si="3"/>
        <v>11</v>
      </c>
      <c r="E9" s="44">
        <f>SUM(E10,E28)</f>
        <v>4</v>
      </c>
      <c r="F9" s="46">
        <f>SUM(F10,F24,F28)</f>
        <v>1476</v>
      </c>
      <c r="G9" s="47"/>
      <c r="H9" s="46">
        <f t="shared" ref="H9:K9" si="4">SUM(H10,H24,H28)</f>
        <v>1476</v>
      </c>
      <c r="I9" s="46">
        <f t="shared" si="4"/>
        <v>1404</v>
      </c>
      <c r="J9" s="46">
        <f t="shared" si="4"/>
        <v>832</v>
      </c>
      <c r="K9" s="46">
        <f t="shared" si="4"/>
        <v>572</v>
      </c>
      <c r="L9" s="47"/>
      <c r="M9" s="47"/>
      <c r="N9" s="47"/>
      <c r="O9" s="46">
        <f t="shared" ref="O9:R9" si="5">SUM(O10,O24)</f>
        <v>36</v>
      </c>
      <c r="P9" s="46">
        <f t="shared" si="5"/>
        <v>18</v>
      </c>
      <c r="Q9" s="46">
        <f t="shared" si="5"/>
        <v>18</v>
      </c>
      <c r="R9" s="46">
        <f t="shared" si="5"/>
        <v>612</v>
      </c>
      <c r="S9" s="46">
        <f>SUM(S10,S24,S28)</f>
        <v>864</v>
      </c>
      <c r="T9" s="47"/>
      <c r="U9" s="48"/>
      <c r="V9" s="48"/>
      <c r="W9" s="48"/>
      <c r="X9" s="48"/>
      <c r="Y9" s="48"/>
    </row>
    <row r="10" spans="1:32" ht="12.75">
      <c r="A10" s="49"/>
      <c r="B10" s="50" t="s">
        <v>167</v>
      </c>
      <c r="C10" s="51">
        <v>2</v>
      </c>
      <c r="D10" s="51">
        <v>9</v>
      </c>
      <c r="E10" s="51">
        <v>3</v>
      </c>
      <c r="F10" s="52">
        <f>SUM(F11:F23)</f>
        <v>1150</v>
      </c>
      <c r="G10" s="49"/>
      <c r="H10" s="52">
        <f t="shared" ref="H10:K10" si="6">SUM(H11:H23)</f>
        <v>1150</v>
      </c>
      <c r="I10" s="52">
        <f t="shared" si="6"/>
        <v>1102</v>
      </c>
      <c r="J10" s="52">
        <f t="shared" si="6"/>
        <v>672</v>
      </c>
      <c r="K10" s="52">
        <f t="shared" si="6"/>
        <v>430</v>
      </c>
      <c r="L10" s="49"/>
      <c r="M10" s="49"/>
      <c r="N10" s="49"/>
      <c r="O10" s="52">
        <f t="shared" ref="O10:S10" si="7">SUM(O11:O23)</f>
        <v>24</v>
      </c>
      <c r="P10" s="52">
        <f t="shared" si="7"/>
        <v>12</v>
      </c>
      <c r="Q10" s="52">
        <f t="shared" si="7"/>
        <v>12</v>
      </c>
      <c r="R10" s="52">
        <f t="shared" si="7"/>
        <v>508</v>
      </c>
      <c r="S10" s="52">
        <f t="shared" si="7"/>
        <v>642</v>
      </c>
      <c r="T10" s="49"/>
      <c r="U10" s="53"/>
      <c r="V10" s="53"/>
      <c r="W10" s="53"/>
      <c r="X10" s="53"/>
      <c r="Y10" s="53"/>
    </row>
    <row r="11" spans="1:32" ht="12.75">
      <c r="A11" s="54" t="s">
        <v>168</v>
      </c>
      <c r="B11" s="55" t="s">
        <v>81</v>
      </c>
      <c r="C11" s="54" t="s">
        <v>28</v>
      </c>
      <c r="D11" s="56"/>
      <c r="E11" s="56"/>
      <c r="F11" s="61">
        <v>92</v>
      </c>
      <c r="G11" s="71"/>
      <c r="H11" s="70">
        <v>92</v>
      </c>
      <c r="I11" s="61">
        <v>78</v>
      </c>
      <c r="J11" s="61">
        <v>45</v>
      </c>
      <c r="K11" s="61">
        <v>33</v>
      </c>
      <c r="L11" s="71"/>
      <c r="M11" s="71"/>
      <c r="N11" s="71"/>
      <c r="O11" s="61">
        <v>2</v>
      </c>
      <c r="P11" s="61">
        <v>6</v>
      </c>
      <c r="Q11" s="61">
        <v>6</v>
      </c>
      <c r="R11" s="61">
        <v>38</v>
      </c>
      <c r="S11" s="57">
        <v>54</v>
      </c>
      <c r="T11" s="56"/>
      <c r="U11" s="29"/>
      <c r="V11" s="29"/>
      <c r="W11" s="29"/>
      <c r="X11" s="30"/>
      <c r="Y11" s="97"/>
    </row>
    <row r="12" spans="1:32" ht="12.75">
      <c r="A12" s="54" t="s">
        <v>169</v>
      </c>
      <c r="B12" s="55" t="s">
        <v>82</v>
      </c>
      <c r="C12" s="56"/>
      <c r="D12" s="54" t="s">
        <v>11</v>
      </c>
      <c r="E12" s="56"/>
      <c r="F12" s="61">
        <v>105</v>
      </c>
      <c r="G12" s="71"/>
      <c r="H12" s="70">
        <v>105</v>
      </c>
      <c r="I12" s="61">
        <v>101</v>
      </c>
      <c r="J12" s="61">
        <v>101</v>
      </c>
      <c r="K12" s="71"/>
      <c r="L12" s="71"/>
      <c r="M12" s="71"/>
      <c r="N12" s="71"/>
      <c r="O12" s="61">
        <v>4</v>
      </c>
      <c r="P12" s="71"/>
      <c r="Q12" s="71"/>
      <c r="R12" s="61">
        <v>52</v>
      </c>
      <c r="S12" s="59">
        <v>53</v>
      </c>
      <c r="T12" s="56"/>
      <c r="U12" s="29"/>
      <c r="V12" s="29"/>
      <c r="W12" s="29"/>
      <c r="X12" s="30"/>
      <c r="Y12" s="97"/>
    </row>
    <row r="13" spans="1:32" ht="12.75">
      <c r="A13" s="54" t="s">
        <v>170</v>
      </c>
      <c r="B13" s="55" t="s">
        <v>171</v>
      </c>
      <c r="C13" s="56"/>
      <c r="D13" s="54"/>
      <c r="E13" s="54" t="s">
        <v>17</v>
      </c>
      <c r="F13" s="61">
        <v>16</v>
      </c>
      <c r="G13" s="71"/>
      <c r="H13" s="70">
        <v>16</v>
      </c>
      <c r="I13" s="61">
        <v>16</v>
      </c>
      <c r="J13" s="61">
        <v>16</v>
      </c>
      <c r="K13" s="61"/>
      <c r="L13" s="71"/>
      <c r="M13" s="71"/>
      <c r="N13" s="71"/>
      <c r="O13" s="61"/>
      <c r="P13" s="71"/>
      <c r="Q13" s="71"/>
      <c r="R13" s="61"/>
      <c r="S13" s="60">
        <v>16</v>
      </c>
      <c r="T13" s="56"/>
      <c r="U13" s="29"/>
      <c r="V13" s="29"/>
      <c r="W13" s="29"/>
      <c r="X13" s="30"/>
      <c r="Y13" s="97"/>
    </row>
    <row r="14" spans="1:32" ht="12.75">
      <c r="A14" s="54" t="s">
        <v>51</v>
      </c>
      <c r="B14" s="55" t="s">
        <v>84</v>
      </c>
      <c r="C14" s="56"/>
      <c r="D14" s="54" t="s">
        <v>11</v>
      </c>
      <c r="E14" s="56"/>
      <c r="F14" s="61">
        <v>121</v>
      </c>
      <c r="G14" s="71"/>
      <c r="H14" s="70">
        <v>121</v>
      </c>
      <c r="I14" s="61">
        <v>117</v>
      </c>
      <c r="J14" s="61">
        <v>87</v>
      </c>
      <c r="K14" s="61">
        <v>30</v>
      </c>
      <c r="L14" s="71"/>
      <c r="M14" s="71"/>
      <c r="N14" s="71"/>
      <c r="O14" s="61">
        <v>4</v>
      </c>
      <c r="P14" s="71"/>
      <c r="Q14" s="71"/>
      <c r="R14" s="61">
        <v>52</v>
      </c>
      <c r="S14" s="59">
        <v>69</v>
      </c>
      <c r="T14" s="56"/>
      <c r="U14" s="29"/>
      <c r="V14" s="29"/>
      <c r="W14" s="29"/>
      <c r="X14" s="30"/>
      <c r="Y14" s="97"/>
    </row>
    <row r="15" spans="1:32" ht="12.75">
      <c r="A15" s="54" t="s">
        <v>172</v>
      </c>
      <c r="B15" s="55" t="s">
        <v>86</v>
      </c>
      <c r="C15" s="54" t="s">
        <v>28</v>
      </c>
      <c r="D15" s="54"/>
      <c r="E15" s="56"/>
      <c r="F15" s="61">
        <v>250</v>
      </c>
      <c r="G15" s="71"/>
      <c r="H15" s="70">
        <v>250</v>
      </c>
      <c r="I15" s="61">
        <v>234</v>
      </c>
      <c r="J15" s="61">
        <v>132</v>
      </c>
      <c r="K15" s="61">
        <v>102</v>
      </c>
      <c r="L15" s="71"/>
      <c r="M15" s="71"/>
      <c r="N15" s="71"/>
      <c r="O15" s="61">
        <v>4</v>
      </c>
      <c r="P15" s="61">
        <v>6</v>
      </c>
      <c r="Q15" s="61">
        <v>6</v>
      </c>
      <c r="R15" s="61">
        <v>108</v>
      </c>
      <c r="S15" s="57">
        <v>142</v>
      </c>
      <c r="T15" s="56"/>
      <c r="U15" s="29"/>
      <c r="V15" s="29"/>
      <c r="W15" s="29"/>
      <c r="X15" s="30"/>
      <c r="Y15" s="97"/>
    </row>
    <row r="16" spans="1:32" ht="12.75">
      <c r="A16" s="54" t="s">
        <v>85</v>
      </c>
      <c r="B16" s="55" t="s">
        <v>88</v>
      </c>
      <c r="C16" s="56"/>
      <c r="D16" s="54" t="s">
        <v>11</v>
      </c>
      <c r="E16" s="56"/>
      <c r="F16" s="61">
        <v>121</v>
      </c>
      <c r="G16" s="71"/>
      <c r="H16" s="70">
        <v>121</v>
      </c>
      <c r="I16" s="61">
        <v>117</v>
      </c>
      <c r="J16" s="61">
        <v>51</v>
      </c>
      <c r="K16" s="61">
        <v>66</v>
      </c>
      <c r="L16" s="71"/>
      <c r="M16" s="71"/>
      <c r="N16" s="71"/>
      <c r="O16" s="61">
        <v>4</v>
      </c>
      <c r="P16" s="71"/>
      <c r="Q16" s="71"/>
      <c r="R16" s="61">
        <v>69</v>
      </c>
      <c r="S16" s="59">
        <v>52</v>
      </c>
      <c r="T16" s="56"/>
      <c r="U16" s="29"/>
      <c r="V16" s="29"/>
      <c r="W16" s="29"/>
      <c r="X16" s="30"/>
      <c r="Y16" s="97"/>
    </row>
    <row r="17" spans="1:32" ht="12.75">
      <c r="A17" s="54" t="s">
        <v>87</v>
      </c>
      <c r="B17" s="55" t="s">
        <v>50</v>
      </c>
      <c r="C17" s="56"/>
      <c r="D17" s="54" t="s">
        <v>11</v>
      </c>
      <c r="E17" s="54" t="s">
        <v>17</v>
      </c>
      <c r="F17" s="61">
        <v>117</v>
      </c>
      <c r="G17" s="71"/>
      <c r="H17" s="70">
        <v>117</v>
      </c>
      <c r="I17" s="61">
        <v>117</v>
      </c>
      <c r="J17" s="61"/>
      <c r="K17" s="61">
        <v>117</v>
      </c>
      <c r="L17" s="71"/>
      <c r="M17" s="71"/>
      <c r="N17" s="71"/>
      <c r="O17" s="71"/>
      <c r="P17" s="71"/>
      <c r="Q17" s="71"/>
      <c r="R17" s="60">
        <v>45</v>
      </c>
      <c r="S17" s="59">
        <v>72</v>
      </c>
      <c r="T17" s="56"/>
      <c r="U17" s="29"/>
      <c r="V17" s="29"/>
      <c r="W17" s="29"/>
      <c r="X17" s="30"/>
      <c r="Y17" s="97"/>
    </row>
    <row r="18" spans="1:32" ht="12.75">
      <c r="A18" s="54" t="s">
        <v>89</v>
      </c>
      <c r="B18" s="55" t="s">
        <v>91</v>
      </c>
      <c r="C18" s="56"/>
      <c r="D18" s="54" t="s">
        <v>11</v>
      </c>
      <c r="E18" s="56"/>
      <c r="F18" s="61">
        <v>72</v>
      </c>
      <c r="G18" s="71"/>
      <c r="H18" s="70">
        <v>72</v>
      </c>
      <c r="I18" s="61">
        <v>70</v>
      </c>
      <c r="J18" s="61">
        <v>35</v>
      </c>
      <c r="K18" s="61">
        <v>35</v>
      </c>
      <c r="L18" s="84"/>
      <c r="M18" s="71"/>
      <c r="N18" s="71"/>
      <c r="O18" s="61">
        <v>2</v>
      </c>
      <c r="P18" s="71"/>
      <c r="Q18" s="71"/>
      <c r="R18" s="59">
        <v>72</v>
      </c>
      <c r="S18" s="61"/>
      <c r="T18" s="56"/>
      <c r="U18" s="29"/>
      <c r="V18" s="29"/>
      <c r="W18" s="29"/>
      <c r="X18" s="30"/>
      <c r="Y18" s="97"/>
    </row>
    <row r="19" spans="1:32" ht="12.75">
      <c r="A19" s="54" t="s">
        <v>97</v>
      </c>
      <c r="B19" s="55" t="s">
        <v>104</v>
      </c>
      <c r="C19" s="56"/>
      <c r="D19" s="54" t="s">
        <v>11</v>
      </c>
      <c r="E19" s="54"/>
      <c r="F19" s="61">
        <v>110</v>
      </c>
      <c r="G19" s="71"/>
      <c r="H19" s="70">
        <v>110</v>
      </c>
      <c r="I19" s="61">
        <v>108</v>
      </c>
      <c r="J19" s="61">
        <v>83</v>
      </c>
      <c r="K19" s="61">
        <v>25</v>
      </c>
      <c r="L19" s="71"/>
      <c r="M19" s="71"/>
      <c r="N19" s="71"/>
      <c r="O19" s="61">
        <v>2</v>
      </c>
      <c r="P19" s="71"/>
      <c r="Q19" s="71"/>
      <c r="R19" s="71"/>
      <c r="S19" s="59">
        <v>110</v>
      </c>
      <c r="T19" s="56"/>
      <c r="U19" s="29"/>
      <c r="V19" s="29"/>
      <c r="W19" s="29"/>
      <c r="X19" s="30"/>
      <c r="Y19" s="97"/>
    </row>
    <row r="20" spans="1:32" ht="12.75">
      <c r="A20" s="54" t="s">
        <v>108</v>
      </c>
      <c r="B20" s="55" t="s">
        <v>102</v>
      </c>
      <c r="C20" s="56"/>
      <c r="D20" s="54" t="s">
        <v>11</v>
      </c>
      <c r="E20" s="54"/>
      <c r="F20" s="61">
        <v>36</v>
      </c>
      <c r="G20" s="71"/>
      <c r="H20" s="70">
        <v>36</v>
      </c>
      <c r="I20" s="61">
        <v>36</v>
      </c>
      <c r="J20" s="61">
        <v>32</v>
      </c>
      <c r="K20" s="61">
        <v>4</v>
      </c>
      <c r="L20" s="71"/>
      <c r="M20" s="71"/>
      <c r="N20" s="71"/>
      <c r="O20" s="61"/>
      <c r="P20" s="71"/>
      <c r="Q20" s="71"/>
      <c r="R20" s="59">
        <v>36</v>
      </c>
      <c r="S20" s="61"/>
      <c r="T20" s="56"/>
      <c r="U20" s="29"/>
      <c r="V20" s="29"/>
      <c r="W20" s="29"/>
      <c r="X20" s="30"/>
      <c r="Y20" s="97"/>
    </row>
    <row r="21" spans="1:32" ht="12.75">
      <c r="A21" s="54" t="s">
        <v>175</v>
      </c>
      <c r="B21" s="55" t="s">
        <v>109</v>
      </c>
      <c r="C21" s="56"/>
      <c r="D21" s="54" t="s">
        <v>11</v>
      </c>
      <c r="E21" s="54"/>
      <c r="F21" s="61">
        <v>36</v>
      </c>
      <c r="G21" s="71"/>
      <c r="H21" s="70">
        <v>36</v>
      </c>
      <c r="I21" s="61">
        <v>36</v>
      </c>
      <c r="J21" s="61">
        <v>27</v>
      </c>
      <c r="K21" s="61">
        <v>9</v>
      </c>
      <c r="L21" s="71"/>
      <c r="M21" s="71"/>
      <c r="N21" s="71"/>
      <c r="O21" s="61"/>
      <c r="P21" s="71"/>
      <c r="Q21" s="71"/>
      <c r="R21" s="71"/>
      <c r="S21" s="59">
        <v>36</v>
      </c>
      <c r="T21" s="56"/>
      <c r="U21" s="29"/>
      <c r="V21" s="29"/>
      <c r="W21" s="29"/>
      <c r="X21" s="30"/>
      <c r="Y21" s="97"/>
    </row>
    <row r="22" spans="1:32" ht="12.75">
      <c r="A22" s="54" t="s">
        <v>182</v>
      </c>
      <c r="B22" s="55" t="s">
        <v>183</v>
      </c>
      <c r="C22" s="56"/>
      <c r="D22" s="54" t="s">
        <v>11</v>
      </c>
      <c r="E22" s="54"/>
      <c r="F22" s="61">
        <v>36</v>
      </c>
      <c r="G22" s="71"/>
      <c r="H22" s="70">
        <v>36</v>
      </c>
      <c r="I22" s="61">
        <v>36</v>
      </c>
      <c r="J22" s="61">
        <v>30</v>
      </c>
      <c r="K22" s="61">
        <v>6</v>
      </c>
      <c r="L22" s="71"/>
      <c r="M22" s="71"/>
      <c r="N22" s="71"/>
      <c r="O22" s="61"/>
      <c r="P22" s="71"/>
      <c r="Q22" s="71"/>
      <c r="R22" s="59">
        <v>36</v>
      </c>
      <c r="S22" s="61"/>
      <c r="T22" s="56"/>
      <c r="U22" s="29"/>
      <c r="V22" s="29"/>
      <c r="W22" s="29"/>
      <c r="X22" s="30"/>
      <c r="Y22" s="97"/>
    </row>
    <row r="23" spans="1:32" ht="12.75">
      <c r="A23" s="54" t="s">
        <v>173</v>
      </c>
      <c r="B23" s="55" t="s">
        <v>93</v>
      </c>
      <c r="C23" s="56"/>
      <c r="D23" s="54"/>
      <c r="E23" s="54" t="s">
        <v>17</v>
      </c>
      <c r="F23" s="61">
        <v>38</v>
      </c>
      <c r="G23" s="71"/>
      <c r="H23" s="70">
        <v>38</v>
      </c>
      <c r="I23" s="61">
        <v>36</v>
      </c>
      <c r="J23" s="61">
        <v>33</v>
      </c>
      <c r="K23" s="61">
        <v>3</v>
      </c>
      <c r="L23" s="71"/>
      <c r="M23" s="71"/>
      <c r="N23" s="71"/>
      <c r="O23" s="61">
        <v>2</v>
      </c>
      <c r="P23" s="71"/>
      <c r="Q23" s="71"/>
      <c r="R23" s="71"/>
      <c r="S23" s="60">
        <v>38</v>
      </c>
      <c r="T23" s="56"/>
      <c r="U23" s="29"/>
      <c r="V23" s="29"/>
      <c r="W23" s="29"/>
      <c r="X23" s="30"/>
      <c r="Y23" s="97"/>
    </row>
    <row r="24" spans="1:32" ht="12.75">
      <c r="A24" s="62"/>
      <c r="B24" s="50" t="s">
        <v>174</v>
      </c>
      <c r="C24" s="51">
        <v>1</v>
      </c>
      <c r="D24" s="51">
        <v>2</v>
      </c>
      <c r="E24" s="51"/>
      <c r="F24" s="52">
        <f>SUM(F25:F27)</f>
        <v>292</v>
      </c>
      <c r="G24" s="62"/>
      <c r="H24" s="52">
        <f t="shared" ref="H24:K24" si="8">SUM(H25:H27)</f>
        <v>292</v>
      </c>
      <c r="I24" s="52">
        <f t="shared" si="8"/>
        <v>268</v>
      </c>
      <c r="J24" s="52">
        <f t="shared" si="8"/>
        <v>159</v>
      </c>
      <c r="K24" s="52">
        <f t="shared" si="8"/>
        <v>109</v>
      </c>
      <c r="L24" s="62"/>
      <c r="M24" s="62"/>
      <c r="N24" s="62"/>
      <c r="O24" s="52">
        <f t="shared" ref="O24:S24" si="9">SUM(O25:O27)</f>
        <v>12</v>
      </c>
      <c r="P24" s="52">
        <f t="shared" si="9"/>
        <v>6</v>
      </c>
      <c r="Q24" s="52">
        <f t="shared" si="9"/>
        <v>6</v>
      </c>
      <c r="R24" s="52">
        <f t="shared" si="9"/>
        <v>104</v>
      </c>
      <c r="S24" s="52">
        <f t="shared" si="9"/>
        <v>188</v>
      </c>
      <c r="T24" s="62"/>
      <c r="U24" s="63"/>
      <c r="V24" s="63"/>
      <c r="W24" s="63"/>
      <c r="X24" s="63"/>
      <c r="Y24" s="63"/>
    </row>
    <row r="25" spans="1:32" ht="12.75">
      <c r="A25" s="54" t="s">
        <v>90</v>
      </c>
      <c r="B25" s="55" t="s">
        <v>96</v>
      </c>
      <c r="C25" s="56"/>
      <c r="D25" s="54" t="s">
        <v>11</v>
      </c>
      <c r="E25" s="56"/>
      <c r="F25" s="61">
        <v>104</v>
      </c>
      <c r="G25" s="71"/>
      <c r="H25" s="70">
        <v>104</v>
      </c>
      <c r="I25" s="61">
        <v>100</v>
      </c>
      <c r="J25" s="61">
        <v>45</v>
      </c>
      <c r="K25" s="61">
        <v>55</v>
      </c>
      <c r="L25" s="71"/>
      <c r="M25" s="71"/>
      <c r="N25" s="71"/>
      <c r="O25" s="61">
        <v>4</v>
      </c>
      <c r="P25" s="71"/>
      <c r="Q25" s="71"/>
      <c r="R25" s="61">
        <v>34</v>
      </c>
      <c r="S25" s="59">
        <v>70</v>
      </c>
      <c r="T25" s="56"/>
      <c r="U25" s="29"/>
      <c r="V25" s="29"/>
      <c r="W25" s="29"/>
      <c r="X25" s="30"/>
      <c r="Y25" s="97"/>
    </row>
    <row r="26" spans="1:32" ht="12.75">
      <c r="A26" s="54" t="s">
        <v>92</v>
      </c>
      <c r="B26" s="55" t="s">
        <v>98</v>
      </c>
      <c r="C26" s="54" t="s">
        <v>28</v>
      </c>
      <c r="D26" s="54"/>
      <c r="E26" s="56"/>
      <c r="F26" s="61">
        <v>106</v>
      </c>
      <c r="G26" s="71"/>
      <c r="H26" s="70">
        <v>106</v>
      </c>
      <c r="I26" s="61">
        <v>90</v>
      </c>
      <c r="J26" s="61">
        <v>43</v>
      </c>
      <c r="K26" s="61">
        <v>47</v>
      </c>
      <c r="L26" s="71"/>
      <c r="M26" s="71"/>
      <c r="N26" s="71"/>
      <c r="O26" s="61">
        <v>4</v>
      </c>
      <c r="P26" s="61">
        <v>6</v>
      </c>
      <c r="Q26" s="61">
        <v>6</v>
      </c>
      <c r="R26" s="61">
        <v>34</v>
      </c>
      <c r="S26" s="57">
        <v>72</v>
      </c>
      <c r="T26" s="56"/>
      <c r="U26" s="29"/>
      <c r="V26" s="29"/>
      <c r="W26" s="29"/>
      <c r="X26" s="30"/>
      <c r="Y26" s="97"/>
    </row>
    <row r="27" spans="1:32" ht="12.75">
      <c r="A27" s="54" t="s">
        <v>95</v>
      </c>
      <c r="B27" s="55" t="s">
        <v>100</v>
      </c>
      <c r="C27" s="56"/>
      <c r="D27" s="54" t="s">
        <v>11</v>
      </c>
      <c r="E27" s="56"/>
      <c r="F27" s="61">
        <v>82</v>
      </c>
      <c r="G27" s="71"/>
      <c r="H27" s="70">
        <v>82</v>
      </c>
      <c r="I27" s="61">
        <v>78</v>
      </c>
      <c r="J27" s="61">
        <v>71</v>
      </c>
      <c r="K27" s="61">
        <v>7</v>
      </c>
      <c r="L27" s="71"/>
      <c r="M27" s="71"/>
      <c r="N27" s="71"/>
      <c r="O27" s="61">
        <v>4</v>
      </c>
      <c r="P27" s="71"/>
      <c r="Q27" s="71"/>
      <c r="R27" s="61">
        <v>36</v>
      </c>
      <c r="S27" s="59">
        <v>46</v>
      </c>
      <c r="T27" s="56"/>
      <c r="U27" s="29"/>
      <c r="V27" s="29"/>
      <c r="W27" s="29"/>
      <c r="X27" s="30"/>
      <c r="Y27" s="97"/>
    </row>
    <row r="28" spans="1:32" ht="12.75">
      <c r="A28" s="239"/>
      <c r="B28" s="65" t="s">
        <v>176</v>
      </c>
      <c r="C28" s="52"/>
      <c r="D28" s="51"/>
      <c r="E28" s="51">
        <v>1</v>
      </c>
      <c r="F28" s="52">
        <f>SUM(F29)</f>
        <v>34</v>
      </c>
      <c r="G28" s="52"/>
      <c r="H28" s="52">
        <f t="shared" ref="H28:K28" si="10">SUM(H29)</f>
        <v>34</v>
      </c>
      <c r="I28" s="52">
        <f t="shared" si="10"/>
        <v>34</v>
      </c>
      <c r="J28" s="52">
        <f t="shared" si="10"/>
        <v>1</v>
      </c>
      <c r="K28" s="52">
        <f t="shared" si="10"/>
        <v>33</v>
      </c>
      <c r="L28" s="52"/>
      <c r="M28" s="52"/>
      <c r="N28" s="52"/>
      <c r="O28" s="52"/>
      <c r="P28" s="52"/>
      <c r="Q28" s="52"/>
      <c r="R28" s="52"/>
      <c r="S28" s="52">
        <f>SUM(S29)</f>
        <v>34</v>
      </c>
      <c r="T28" s="52"/>
      <c r="U28" s="66"/>
      <c r="V28" s="66"/>
      <c r="W28" s="66"/>
      <c r="X28" s="66"/>
      <c r="Y28" s="66"/>
    </row>
    <row r="29" spans="1:32" ht="12.75">
      <c r="A29" s="83" t="s">
        <v>177</v>
      </c>
      <c r="B29" s="109" t="s">
        <v>178</v>
      </c>
      <c r="C29" s="71"/>
      <c r="D29" s="61"/>
      <c r="E29" s="61" t="s">
        <v>17</v>
      </c>
      <c r="F29" s="61">
        <v>34</v>
      </c>
      <c r="G29" s="71"/>
      <c r="H29" s="70">
        <v>34</v>
      </c>
      <c r="I29" s="61">
        <v>34</v>
      </c>
      <c r="J29" s="61">
        <v>1</v>
      </c>
      <c r="K29" s="61">
        <v>33</v>
      </c>
      <c r="L29" s="71"/>
      <c r="M29" s="71"/>
      <c r="N29" s="71"/>
      <c r="O29" s="71"/>
      <c r="P29" s="71"/>
      <c r="Q29" s="71"/>
      <c r="R29" s="71"/>
      <c r="S29" s="60">
        <v>34</v>
      </c>
      <c r="T29" s="71"/>
      <c r="U29" s="24"/>
      <c r="V29" s="24"/>
      <c r="W29" s="24"/>
      <c r="X29" s="24"/>
      <c r="Y29" s="24"/>
    </row>
    <row r="30" spans="1:32" ht="12.75">
      <c r="A30" s="73" t="s">
        <v>110</v>
      </c>
      <c r="B30" s="110" t="s">
        <v>111</v>
      </c>
      <c r="C30" s="75"/>
      <c r="D30" s="73">
        <v>4</v>
      </c>
      <c r="E30" s="73">
        <v>5</v>
      </c>
      <c r="F30" s="75">
        <f t="shared" ref="F30:K30" si="11">SUM(F31:F35)</f>
        <v>468</v>
      </c>
      <c r="G30" s="75">
        <f t="shared" si="11"/>
        <v>60</v>
      </c>
      <c r="H30" s="75">
        <f t="shared" si="11"/>
        <v>408</v>
      </c>
      <c r="I30" s="75">
        <f t="shared" si="11"/>
        <v>404</v>
      </c>
      <c r="J30" s="75">
        <f t="shared" si="11"/>
        <v>56</v>
      </c>
      <c r="K30" s="75">
        <f t="shared" si="11"/>
        <v>348</v>
      </c>
      <c r="L30" s="75"/>
      <c r="M30" s="75"/>
      <c r="N30" s="75"/>
      <c r="O30" s="75">
        <f>SUM(O33)</f>
        <v>4</v>
      </c>
      <c r="P30" s="75"/>
      <c r="Q30" s="75"/>
      <c r="R30" s="75"/>
      <c r="S30" s="75"/>
      <c r="T30" s="75">
        <f t="shared" ref="T30:X30" si="12">SUM(T31:T35)</f>
        <v>92</v>
      </c>
      <c r="U30" s="7">
        <f t="shared" si="12"/>
        <v>116</v>
      </c>
      <c r="V30" s="7">
        <f t="shared" si="12"/>
        <v>92</v>
      </c>
      <c r="W30" s="7">
        <f t="shared" si="12"/>
        <v>112</v>
      </c>
      <c r="X30" s="7">
        <f t="shared" si="12"/>
        <v>56</v>
      </c>
      <c r="Y30" s="7"/>
      <c r="Z30" s="8"/>
      <c r="AA30" s="8"/>
      <c r="AB30" s="8"/>
      <c r="AC30" s="8"/>
      <c r="AD30" s="8"/>
      <c r="AE30" s="8"/>
      <c r="AF30" s="8"/>
    </row>
    <row r="31" spans="1:32" ht="12.75">
      <c r="A31" s="54" t="s">
        <v>112</v>
      </c>
      <c r="B31" s="55" t="s">
        <v>113</v>
      </c>
      <c r="C31" s="56"/>
      <c r="D31" s="54" t="s">
        <v>11</v>
      </c>
      <c r="E31" s="56"/>
      <c r="F31" s="54">
        <v>36</v>
      </c>
      <c r="G31" s="54"/>
      <c r="H31" s="37">
        <v>36</v>
      </c>
      <c r="I31" s="54">
        <v>36</v>
      </c>
      <c r="J31" s="54">
        <v>18</v>
      </c>
      <c r="K31" s="54">
        <v>18</v>
      </c>
      <c r="L31" s="56"/>
      <c r="M31" s="56"/>
      <c r="N31" s="56"/>
      <c r="O31" s="56"/>
      <c r="P31" s="56"/>
      <c r="Q31" s="56"/>
      <c r="R31" s="56"/>
      <c r="S31" s="56"/>
      <c r="T31" s="71"/>
      <c r="U31" s="24"/>
      <c r="V31" s="24"/>
      <c r="W31" s="26">
        <v>36</v>
      </c>
      <c r="X31" s="29"/>
      <c r="Y31" s="58"/>
    </row>
    <row r="32" spans="1:32" ht="12.75">
      <c r="A32" s="54" t="s">
        <v>114</v>
      </c>
      <c r="B32" s="55" t="s">
        <v>88</v>
      </c>
      <c r="C32" s="56"/>
      <c r="D32" s="54" t="s">
        <v>11</v>
      </c>
      <c r="E32" s="56"/>
      <c r="F32" s="54">
        <v>36</v>
      </c>
      <c r="G32" s="54"/>
      <c r="H32" s="37">
        <v>36</v>
      </c>
      <c r="I32" s="54">
        <v>36</v>
      </c>
      <c r="J32" s="54">
        <v>18</v>
      </c>
      <c r="K32" s="54">
        <v>18</v>
      </c>
      <c r="L32" s="56"/>
      <c r="M32" s="56"/>
      <c r="N32" s="56"/>
      <c r="O32" s="56"/>
      <c r="P32" s="56"/>
      <c r="Q32" s="56"/>
      <c r="R32" s="56"/>
      <c r="S32" s="56"/>
      <c r="T32" s="59">
        <v>36</v>
      </c>
      <c r="U32" s="24"/>
      <c r="V32" s="24"/>
      <c r="W32" s="24"/>
      <c r="X32" s="29"/>
      <c r="Y32" s="58"/>
    </row>
    <row r="33" spans="1:32" ht="25.5">
      <c r="A33" s="78" t="s">
        <v>115</v>
      </c>
      <c r="B33" s="79" t="s">
        <v>265</v>
      </c>
      <c r="C33" s="80"/>
      <c r="D33" s="78" t="s">
        <v>11</v>
      </c>
      <c r="E33" s="80"/>
      <c r="F33" s="78">
        <v>152</v>
      </c>
      <c r="G33" s="78">
        <v>12</v>
      </c>
      <c r="H33" s="81">
        <v>140</v>
      </c>
      <c r="I33" s="78">
        <v>136</v>
      </c>
      <c r="J33" s="78"/>
      <c r="K33" s="78">
        <v>136</v>
      </c>
      <c r="L33" s="80"/>
      <c r="M33" s="80"/>
      <c r="N33" s="80"/>
      <c r="O33" s="78">
        <v>4</v>
      </c>
      <c r="P33" s="80"/>
      <c r="Q33" s="80"/>
      <c r="R33" s="80"/>
      <c r="S33" s="80"/>
      <c r="T33" s="83">
        <v>28</v>
      </c>
      <c r="U33" s="13">
        <v>58</v>
      </c>
      <c r="V33" s="13">
        <v>36</v>
      </c>
      <c r="W33" s="10">
        <v>30</v>
      </c>
      <c r="X33" s="11"/>
      <c r="Y33" s="243"/>
      <c r="Z33" s="8"/>
      <c r="AA33" s="8"/>
      <c r="AB33" s="8"/>
      <c r="AC33" s="8"/>
      <c r="AD33" s="8"/>
      <c r="AE33" s="8"/>
      <c r="AF33" s="8"/>
    </row>
    <row r="34" spans="1:32" ht="12.75">
      <c r="A34" s="54" t="s">
        <v>116</v>
      </c>
      <c r="B34" s="55" t="s">
        <v>266</v>
      </c>
      <c r="C34" s="56"/>
      <c r="D34" s="54" t="s">
        <v>11</v>
      </c>
      <c r="E34" s="54" t="s">
        <v>267</v>
      </c>
      <c r="F34" s="54">
        <v>208</v>
      </c>
      <c r="G34" s="54">
        <v>48</v>
      </c>
      <c r="H34" s="37">
        <v>160</v>
      </c>
      <c r="I34" s="54">
        <v>160</v>
      </c>
      <c r="J34" s="54"/>
      <c r="K34" s="54">
        <v>160</v>
      </c>
      <c r="L34" s="56"/>
      <c r="M34" s="56"/>
      <c r="N34" s="56"/>
      <c r="O34" s="56"/>
      <c r="P34" s="56"/>
      <c r="Q34" s="56"/>
      <c r="R34" s="56"/>
      <c r="S34" s="56"/>
      <c r="T34" s="60">
        <v>28</v>
      </c>
      <c r="U34" s="25">
        <v>58</v>
      </c>
      <c r="V34" s="25">
        <v>56</v>
      </c>
      <c r="W34" s="25">
        <v>46</v>
      </c>
      <c r="X34" s="26">
        <v>20</v>
      </c>
      <c r="Y34" s="58"/>
    </row>
    <row r="35" spans="1:32" ht="12.75">
      <c r="A35" s="54" t="s">
        <v>268</v>
      </c>
      <c r="B35" s="77" t="s">
        <v>269</v>
      </c>
      <c r="C35" s="68"/>
      <c r="D35" s="70"/>
      <c r="E35" s="61" t="s">
        <v>17</v>
      </c>
      <c r="F35" s="61">
        <v>36</v>
      </c>
      <c r="G35" s="68"/>
      <c r="H35" s="70">
        <v>36</v>
      </c>
      <c r="I35" s="61">
        <v>36</v>
      </c>
      <c r="J35" s="61">
        <v>20</v>
      </c>
      <c r="K35" s="61">
        <v>16</v>
      </c>
      <c r="L35" s="68"/>
      <c r="M35" s="68"/>
      <c r="N35" s="68"/>
      <c r="O35" s="68"/>
      <c r="P35" s="68"/>
      <c r="Q35" s="68"/>
      <c r="R35" s="68"/>
      <c r="S35" s="68"/>
      <c r="T35" s="68"/>
      <c r="U35" s="72"/>
      <c r="V35" s="72"/>
      <c r="W35" s="72"/>
      <c r="X35" s="25">
        <v>36</v>
      </c>
      <c r="Y35" s="410"/>
      <c r="Z35" s="19"/>
      <c r="AA35" s="19"/>
      <c r="AB35" s="19"/>
      <c r="AC35" s="19"/>
      <c r="AD35" s="19"/>
      <c r="AE35" s="19"/>
      <c r="AF35" s="19"/>
    </row>
    <row r="36" spans="1:32" ht="12.75">
      <c r="A36" s="38" t="s">
        <v>117</v>
      </c>
      <c r="B36" s="39" t="s">
        <v>118</v>
      </c>
      <c r="C36" s="40"/>
      <c r="D36" s="38">
        <v>2</v>
      </c>
      <c r="E36" s="38">
        <v>1</v>
      </c>
      <c r="F36" s="40">
        <f t="shared" ref="F36:K36" si="13">SUM(F37:F39)</f>
        <v>148</v>
      </c>
      <c r="G36" s="40">
        <f t="shared" si="13"/>
        <v>12</v>
      </c>
      <c r="H36" s="40">
        <f t="shared" si="13"/>
        <v>136</v>
      </c>
      <c r="I36" s="40">
        <f t="shared" si="13"/>
        <v>132</v>
      </c>
      <c r="J36" s="40">
        <f t="shared" si="13"/>
        <v>80</v>
      </c>
      <c r="K36" s="40">
        <f t="shared" si="13"/>
        <v>52</v>
      </c>
      <c r="L36" s="40"/>
      <c r="M36" s="40"/>
      <c r="N36" s="40"/>
      <c r="O36" s="40">
        <f>SUM(O37:O39)</f>
        <v>4</v>
      </c>
      <c r="P36" s="40"/>
      <c r="Q36" s="40"/>
      <c r="R36" s="40"/>
      <c r="S36" s="40"/>
      <c r="T36" s="40">
        <f>SUM(T37)</f>
        <v>58</v>
      </c>
      <c r="U36" s="21">
        <f>SUM(U38)</f>
        <v>58</v>
      </c>
      <c r="V36" s="21"/>
      <c r="W36" s="21">
        <f>SUM(W37:W39)</f>
        <v>32</v>
      </c>
      <c r="X36" s="21"/>
      <c r="Y36" s="21"/>
    </row>
    <row r="37" spans="1:32" ht="12.75">
      <c r="A37" s="54" t="s">
        <v>119</v>
      </c>
      <c r="B37" s="55" t="s">
        <v>86</v>
      </c>
      <c r="C37" s="56"/>
      <c r="D37" s="54" t="s">
        <v>11</v>
      </c>
      <c r="E37" s="56"/>
      <c r="F37" s="54">
        <v>58</v>
      </c>
      <c r="G37" s="54">
        <v>6</v>
      </c>
      <c r="H37" s="37">
        <v>52</v>
      </c>
      <c r="I37" s="54">
        <v>50</v>
      </c>
      <c r="J37" s="54">
        <v>26</v>
      </c>
      <c r="K37" s="54">
        <v>24</v>
      </c>
      <c r="L37" s="56"/>
      <c r="M37" s="56"/>
      <c r="N37" s="56"/>
      <c r="O37" s="54">
        <v>2</v>
      </c>
      <c r="P37" s="56"/>
      <c r="Q37" s="56"/>
      <c r="R37" s="56"/>
      <c r="S37" s="56"/>
      <c r="T37" s="59">
        <v>58</v>
      </c>
      <c r="U37" s="24"/>
      <c r="V37" s="29"/>
      <c r="W37" s="29"/>
      <c r="X37" s="30"/>
      <c r="Y37" s="97"/>
    </row>
    <row r="38" spans="1:32" ht="12.75">
      <c r="A38" s="54" t="s">
        <v>120</v>
      </c>
      <c r="B38" s="76" t="s">
        <v>96</v>
      </c>
      <c r="C38" s="56"/>
      <c r="D38" s="54" t="s">
        <v>11</v>
      </c>
      <c r="E38" s="56"/>
      <c r="F38" s="54">
        <v>58</v>
      </c>
      <c r="G38" s="54">
        <v>6</v>
      </c>
      <c r="H38" s="37">
        <v>52</v>
      </c>
      <c r="I38" s="54">
        <v>50</v>
      </c>
      <c r="J38" s="54">
        <v>26</v>
      </c>
      <c r="K38" s="54">
        <v>24</v>
      </c>
      <c r="L38" s="56"/>
      <c r="M38" s="56"/>
      <c r="N38" s="56"/>
      <c r="O38" s="54">
        <v>2</v>
      </c>
      <c r="P38" s="56"/>
      <c r="Q38" s="56"/>
      <c r="R38" s="56"/>
      <c r="S38" s="56"/>
      <c r="T38" s="71"/>
      <c r="U38" s="26">
        <v>58</v>
      </c>
      <c r="V38" s="29"/>
      <c r="W38" s="29"/>
      <c r="X38" s="30"/>
      <c r="Y38" s="97"/>
    </row>
    <row r="39" spans="1:32" ht="12.75">
      <c r="A39" s="54" t="s">
        <v>122</v>
      </c>
      <c r="B39" s="77" t="s">
        <v>121</v>
      </c>
      <c r="C39" s="68"/>
      <c r="D39" s="68"/>
      <c r="E39" s="61" t="s">
        <v>17</v>
      </c>
      <c r="F39" s="61">
        <v>32</v>
      </c>
      <c r="G39" s="68"/>
      <c r="H39" s="70">
        <v>32</v>
      </c>
      <c r="I39" s="61">
        <v>32</v>
      </c>
      <c r="J39" s="61">
        <v>28</v>
      </c>
      <c r="K39" s="61">
        <v>4</v>
      </c>
      <c r="L39" s="68"/>
      <c r="M39" s="68"/>
      <c r="N39" s="68"/>
      <c r="O39" s="68"/>
      <c r="P39" s="68"/>
      <c r="Q39" s="68"/>
      <c r="R39" s="68"/>
      <c r="S39" s="68"/>
      <c r="T39" s="68"/>
      <c r="U39" s="72"/>
      <c r="V39" s="72"/>
      <c r="W39" s="25">
        <v>32</v>
      </c>
      <c r="X39" s="231"/>
      <c r="Y39" s="248"/>
      <c r="Z39" s="19"/>
      <c r="AA39" s="19"/>
      <c r="AB39" s="19"/>
      <c r="AC39" s="19"/>
      <c r="AD39" s="19"/>
      <c r="AE39" s="19"/>
      <c r="AF39" s="19"/>
    </row>
    <row r="40" spans="1:32" ht="12.75">
      <c r="A40" s="38" t="s">
        <v>9</v>
      </c>
      <c r="B40" s="39" t="s">
        <v>270</v>
      </c>
      <c r="C40" s="38">
        <v>1</v>
      </c>
      <c r="D40" s="38">
        <v>7</v>
      </c>
      <c r="E40" s="38">
        <v>1</v>
      </c>
      <c r="F40" s="40">
        <f t="shared" ref="F40:L40" si="14">SUM(F41:F49)</f>
        <v>674</v>
      </c>
      <c r="G40" s="40">
        <f t="shared" si="14"/>
        <v>64</v>
      </c>
      <c r="H40" s="40">
        <f t="shared" si="14"/>
        <v>610</v>
      </c>
      <c r="I40" s="40">
        <f t="shared" si="14"/>
        <v>580</v>
      </c>
      <c r="J40" s="40">
        <f t="shared" si="14"/>
        <v>290</v>
      </c>
      <c r="K40" s="40">
        <f t="shared" si="14"/>
        <v>270</v>
      </c>
      <c r="L40" s="40">
        <f t="shared" si="14"/>
        <v>20</v>
      </c>
      <c r="M40" s="40"/>
      <c r="N40" s="40"/>
      <c r="O40" s="40">
        <f t="shared" ref="O40:Q40" si="15">SUM(O41:O49)</f>
        <v>18</v>
      </c>
      <c r="P40" s="40">
        <f t="shared" si="15"/>
        <v>6</v>
      </c>
      <c r="Q40" s="40">
        <f t="shared" si="15"/>
        <v>6</v>
      </c>
      <c r="R40" s="40"/>
      <c r="S40" s="40"/>
      <c r="T40" s="40">
        <f t="shared" ref="T40:Y40" si="16">SUM(T41:T49)</f>
        <v>106</v>
      </c>
      <c r="U40" s="21">
        <f t="shared" si="16"/>
        <v>188</v>
      </c>
      <c r="V40" s="21">
        <f t="shared" si="16"/>
        <v>44</v>
      </c>
      <c r="W40" s="21">
        <f t="shared" si="16"/>
        <v>194</v>
      </c>
      <c r="X40" s="21">
        <f t="shared" si="16"/>
        <v>100</v>
      </c>
      <c r="Y40" s="21">
        <f t="shared" si="16"/>
        <v>42</v>
      </c>
    </row>
    <row r="41" spans="1:32" ht="12.75">
      <c r="A41" s="54" t="s">
        <v>10</v>
      </c>
      <c r="B41" s="77" t="s">
        <v>271</v>
      </c>
      <c r="C41" s="61"/>
      <c r="D41" s="61" t="s">
        <v>11</v>
      </c>
      <c r="E41" s="71"/>
      <c r="F41" s="61">
        <v>110</v>
      </c>
      <c r="G41" s="61">
        <v>14</v>
      </c>
      <c r="H41" s="70">
        <v>96</v>
      </c>
      <c r="I41" s="61">
        <v>92</v>
      </c>
      <c r="J41" s="61">
        <v>4</v>
      </c>
      <c r="K41" s="61">
        <v>88</v>
      </c>
      <c r="L41" s="71"/>
      <c r="M41" s="71"/>
      <c r="N41" s="71"/>
      <c r="O41" s="61">
        <v>4</v>
      </c>
      <c r="P41" s="71"/>
      <c r="Q41" s="71"/>
      <c r="R41" s="71"/>
      <c r="S41" s="71"/>
      <c r="T41" s="61">
        <v>60</v>
      </c>
      <c r="U41" s="59">
        <v>50</v>
      </c>
      <c r="V41" s="71"/>
      <c r="W41" s="71"/>
      <c r="X41" s="29"/>
      <c r="Y41" s="29"/>
    </row>
    <row r="42" spans="1:32" ht="12.75">
      <c r="A42" s="54" t="s">
        <v>12</v>
      </c>
      <c r="B42" s="77" t="s">
        <v>272</v>
      </c>
      <c r="C42" s="61" t="s">
        <v>28</v>
      </c>
      <c r="D42" s="61"/>
      <c r="E42" s="71"/>
      <c r="F42" s="61">
        <v>106</v>
      </c>
      <c r="G42" s="61">
        <v>12</v>
      </c>
      <c r="H42" s="70">
        <v>94</v>
      </c>
      <c r="I42" s="61">
        <v>80</v>
      </c>
      <c r="J42" s="61">
        <v>40</v>
      </c>
      <c r="K42" s="61">
        <v>40</v>
      </c>
      <c r="L42" s="71"/>
      <c r="M42" s="71"/>
      <c r="N42" s="71"/>
      <c r="O42" s="61">
        <v>2</v>
      </c>
      <c r="P42" s="61">
        <v>6</v>
      </c>
      <c r="Q42" s="61">
        <v>6</v>
      </c>
      <c r="R42" s="71"/>
      <c r="S42" s="71"/>
      <c r="T42" s="61">
        <v>46</v>
      </c>
      <c r="U42" s="57">
        <v>60</v>
      </c>
      <c r="V42" s="71"/>
      <c r="W42" s="71"/>
      <c r="X42" s="29"/>
      <c r="Y42" s="29"/>
    </row>
    <row r="43" spans="1:32" ht="12.75">
      <c r="A43" s="54" t="s">
        <v>13</v>
      </c>
      <c r="B43" s="77" t="s">
        <v>52</v>
      </c>
      <c r="C43" s="61"/>
      <c r="D43" s="61" t="s">
        <v>11</v>
      </c>
      <c r="E43" s="71"/>
      <c r="F43" s="61">
        <v>38</v>
      </c>
      <c r="G43" s="61"/>
      <c r="H43" s="70">
        <v>38</v>
      </c>
      <c r="I43" s="61">
        <v>36</v>
      </c>
      <c r="J43" s="61">
        <v>20</v>
      </c>
      <c r="K43" s="61">
        <v>16</v>
      </c>
      <c r="L43" s="71"/>
      <c r="M43" s="71"/>
      <c r="N43" s="71"/>
      <c r="O43" s="61">
        <v>2</v>
      </c>
      <c r="P43" s="71"/>
      <c r="Q43" s="71"/>
      <c r="R43" s="71"/>
      <c r="S43" s="71"/>
      <c r="T43" s="71"/>
      <c r="U43" s="59">
        <v>38</v>
      </c>
      <c r="V43" s="71"/>
      <c r="W43" s="61"/>
      <c r="X43" s="29"/>
      <c r="Y43" s="29"/>
    </row>
    <row r="44" spans="1:32" ht="12.75">
      <c r="A44" s="78" t="s">
        <v>14</v>
      </c>
      <c r="B44" s="87" t="s">
        <v>273</v>
      </c>
      <c r="C44" s="84"/>
      <c r="D44" s="83" t="s">
        <v>11</v>
      </c>
      <c r="E44" s="84"/>
      <c r="F44" s="83">
        <v>74</v>
      </c>
      <c r="G44" s="83">
        <v>8</v>
      </c>
      <c r="H44" s="88">
        <v>66</v>
      </c>
      <c r="I44" s="83">
        <v>64</v>
      </c>
      <c r="J44" s="83">
        <v>40</v>
      </c>
      <c r="K44" s="83">
        <v>24</v>
      </c>
      <c r="L44" s="84"/>
      <c r="M44" s="84"/>
      <c r="N44" s="84"/>
      <c r="O44" s="83">
        <v>2</v>
      </c>
      <c r="P44" s="84"/>
      <c r="Q44" s="84"/>
      <c r="R44" s="84"/>
      <c r="S44" s="84"/>
      <c r="T44" s="84"/>
      <c r="U44" s="84"/>
      <c r="V44" s="83"/>
      <c r="W44" s="82">
        <v>74</v>
      </c>
      <c r="X44" s="11"/>
      <c r="Y44" s="11"/>
      <c r="Z44" s="8"/>
      <c r="AA44" s="8"/>
      <c r="AB44" s="8"/>
      <c r="AC44" s="8"/>
      <c r="AD44" s="8"/>
      <c r="AE44" s="8"/>
      <c r="AF44" s="8"/>
    </row>
    <row r="45" spans="1:32" ht="12.75">
      <c r="A45" s="54" t="s">
        <v>15</v>
      </c>
      <c r="B45" s="77" t="s">
        <v>274</v>
      </c>
      <c r="C45" s="71"/>
      <c r="D45" s="61" t="s">
        <v>11</v>
      </c>
      <c r="E45" s="71"/>
      <c r="F45" s="61">
        <v>40</v>
      </c>
      <c r="G45" s="61"/>
      <c r="H45" s="70">
        <v>40</v>
      </c>
      <c r="I45" s="61">
        <v>38</v>
      </c>
      <c r="J45" s="61">
        <v>28</v>
      </c>
      <c r="K45" s="61">
        <v>10</v>
      </c>
      <c r="L45" s="71"/>
      <c r="M45" s="71"/>
      <c r="N45" s="71"/>
      <c r="O45" s="61">
        <v>2</v>
      </c>
      <c r="P45" s="71"/>
      <c r="Q45" s="71"/>
      <c r="R45" s="71"/>
      <c r="S45" s="71"/>
      <c r="T45" s="71"/>
      <c r="U45" s="59">
        <v>40</v>
      </c>
      <c r="V45" s="71"/>
      <c r="W45" s="61"/>
      <c r="X45" s="29"/>
      <c r="Y45" s="29"/>
    </row>
    <row r="46" spans="1:32" ht="25.5">
      <c r="A46" s="78" t="s">
        <v>19</v>
      </c>
      <c r="B46" s="340" t="s">
        <v>125</v>
      </c>
      <c r="C46" s="84"/>
      <c r="D46" s="83" t="s">
        <v>11</v>
      </c>
      <c r="E46" s="84"/>
      <c r="F46" s="83">
        <v>94</v>
      </c>
      <c r="G46" s="83">
        <v>10</v>
      </c>
      <c r="H46" s="88">
        <v>84</v>
      </c>
      <c r="I46" s="83">
        <v>82</v>
      </c>
      <c r="J46" s="83">
        <v>40</v>
      </c>
      <c r="K46" s="83">
        <v>42</v>
      </c>
      <c r="L46" s="84"/>
      <c r="M46" s="84"/>
      <c r="N46" s="84"/>
      <c r="O46" s="83">
        <v>2</v>
      </c>
      <c r="P46" s="84"/>
      <c r="Q46" s="84"/>
      <c r="R46" s="84"/>
      <c r="S46" s="84"/>
      <c r="T46" s="84"/>
      <c r="U46" s="84"/>
      <c r="V46" s="83">
        <v>44</v>
      </c>
      <c r="W46" s="82">
        <v>50</v>
      </c>
      <c r="X46" s="11"/>
      <c r="Y46" s="11"/>
    </row>
    <row r="47" spans="1:32" ht="12.75">
      <c r="A47" s="54" t="s">
        <v>54</v>
      </c>
      <c r="B47" s="77" t="s">
        <v>275</v>
      </c>
      <c r="C47" s="61"/>
      <c r="D47" s="61" t="s">
        <v>11</v>
      </c>
      <c r="E47" s="71"/>
      <c r="F47" s="61">
        <v>110</v>
      </c>
      <c r="G47" s="61">
        <v>20</v>
      </c>
      <c r="H47" s="70">
        <v>90</v>
      </c>
      <c r="I47" s="61">
        <v>88</v>
      </c>
      <c r="J47" s="61">
        <v>58</v>
      </c>
      <c r="K47" s="61">
        <v>10</v>
      </c>
      <c r="L47" s="61">
        <v>20</v>
      </c>
      <c r="M47" s="71"/>
      <c r="N47" s="71"/>
      <c r="O47" s="61">
        <v>2</v>
      </c>
      <c r="P47" s="71"/>
      <c r="Q47" s="71"/>
      <c r="R47" s="71"/>
      <c r="S47" s="71"/>
      <c r="T47" s="61"/>
      <c r="U47" s="71"/>
      <c r="V47" s="71"/>
      <c r="W47" s="71"/>
      <c r="X47" s="27">
        <v>68</v>
      </c>
      <c r="Y47" s="26">
        <v>42</v>
      </c>
    </row>
    <row r="48" spans="1:32" ht="12.75">
      <c r="A48" s="54" t="s">
        <v>126</v>
      </c>
      <c r="B48" s="77" t="s">
        <v>276</v>
      </c>
      <c r="C48" s="71"/>
      <c r="D48" s="61"/>
      <c r="E48" s="61" t="s">
        <v>17</v>
      </c>
      <c r="F48" s="61">
        <v>32</v>
      </c>
      <c r="G48" s="61"/>
      <c r="H48" s="70">
        <v>32</v>
      </c>
      <c r="I48" s="61">
        <v>32</v>
      </c>
      <c r="J48" s="61">
        <v>26</v>
      </c>
      <c r="K48" s="61">
        <v>6</v>
      </c>
      <c r="L48" s="71"/>
      <c r="M48" s="71"/>
      <c r="N48" s="71"/>
      <c r="O48" s="71"/>
      <c r="P48" s="71"/>
      <c r="Q48" s="71"/>
      <c r="R48" s="71"/>
      <c r="S48" s="71"/>
      <c r="T48" s="61"/>
      <c r="U48" s="71"/>
      <c r="V48" s="71"/>
      <c r="W48" s="71"/>
      <c r="X48" s="25">
        <v>32</v>
      </c>
      <c r="Y48" s="29"/>
    </row>
    <row r="49" spans="1:32" ht="12.75">
      <c r="A49" s="54" t="s">
        <v>127</v>
      </c>
      <c r="B49" s="77" t="s">
        <v>16</v>
      </c>
      <c r="C49" s="71"/>
      <c r="D49" s="61" t="s">
        <v>11</v>
      </c>
      <c r="E49" s="71"/>
      <c r="F49" s="61">
        <v>70</v>
      </c>
      <c r="G49" s="61"/>
      <c r="H49" s="70">
        <v>70</v>
      </c>
      <c r="I49" s="61">
        <v>68</v>
      </c>
      <c r="J49" s="61">
        <v>34</v>
      </c>
      <c r="K49" s="61">
        <v>34</v>
      </c>
      <c r="L49" s="71"/>
      <c r="M49" s="71"/>
      <c r="N49" s="71"/>
      <c r="O49" s="61">
        <v>2</v>
      </c>
      <c r="P49" s="71"/>
      <c r="Q49" s="71"/>
      <c r="R49" s="71"/>
      <c r="S49" s="71"/>
      <c r="T49" s="61"/>
      <c r="U49" s="71"/>
      <c r="V49" s="71"/>
      <c r="W49" s="59">
        <v>70</v>
      </c>
      <c r="X49" s="29"/>
      <c r="Y49" s="29"/>
    </row>
    <row r="50" spans="1:32" ht="12.75">
      <c r="A50" s="73" t="s">
        <v>22</v>
      </c>
      <c r="B50" s="238" t="s">
        <v>123</v>
      </c>
      <c r="C50" s="75">
        <f t="shared" ref="C50:D50" si="17">SUM(C51,C57,C63,C67,C72)</f>
        <v>11</v>
      </c>
      <c r="D50" s="75">
        <f t="shared" si="17"/>
        <v>18</v>
      </c>
      <c r="E50" s="75"/>
      <c r="F50" s="75">
        <f t="shared" ref="F50:Q50" si="18">SUM(F51,F57,F63,F67,F72)</f>
        <v>2814</v>
      </c>
      <c r="G50" s="75">
        <f t="shared" si="18"/>
        <v>201</v>
      </c>
      <c r="H50" s="75">
        <f t="shared" si="18"/>
        <v>2613</v>
      </c>
      <c r="I50" s="75">
        <f t="shared" si="18"/>
        <v>1577</v>
      </c>
      <c r="J50" s="75">
        <f t="shared" si="18"/>
        <v>829</v>
      </c>
      <c r="K50" s="75">
        <f t="shared" si="18"/>
        <v>618</v>
      </c>
      <c r="L50" s="75">
        <f t="shared" si="18"/>
        <v>130</v>
      </c>
      <c r="M50" s="75">
        <f t="shared" si="18"/>
        <v>288</v>
      </c>
      <c r="N50" s="75">
        <f t="shared" si="18"/>
        <v>576</v>
      </c>
      <c r="O50" s="75">
        <f t="shared" si="18"/>
        <v>70</v>
      </c>
      <c r="P50" s="75">
        <f t="shared" si="18"/>
        <v>36</v>
      </c>
      <c r="Q50" s="75">
        <f t="shared" si="18"/>
        <v>66</v>
      </c>
      <c r="R50" s="75"/>
      <c r="S50" s="75"/>
      <c r="T50" s="75">
        <f t="shared" ref="T50:Y50" si="19">SUM(T51,T57,T63,T67,T72)</f>
        <v>356</v>
      </c>
      <c r="U50" s="75">
        <f t="shared" si="19"/>
        <v>502</v>
      </c>
      <c r="V50" s="75">
        <f t="shared" si="19"/>
        <v>476</v>
      </c>
      <c r="W50" s="75">
        <f t="shared" si="19"/>
        <v>562</v>
      </c>
      <c r="X50" s="75">
        <f t="shared" si="19"/>
        <v>456</v>
      </c>
      <c r="Y50" s="75">
        <f t="shared" si="19"/>
        <v>462</v>
      </c>
    </row>
    <row r="51" spans="1:32" ht="12.75">
      <c r="A51" s="92" t="s">
        <v>25</v>
      </c>
      <c r="B51" s="93" t="s">
        <v>277</v>
      </c>
      <c r="C51" s="92">
        <v>3</v>
      </c>
      <c r="D51" s="92">
        <v>5</v>
      </c>
      <c r="E51" s="94"/>
      <c r="F51" s="94">
        <f t="shared" ref="F51:Q51" si="20">SUM(F52:F56)</f>
        <v>1056</v>
      </c>
      <c r="G51" s="94">
        <f t="shared" si="20"/>
        <v>70</v>
      </c>
      <c r="H51" s="94">
        <f t="shared" si="20"/>
        <v>986</v>
      </c>
      <c r="I51" s="94">
        <f t="shared" si="20"/>
        <v>746</v>
      </c>
      <c r="J51" s="94">
        <f t="shared" si="20"/>
        <v>465</v>
      </c>
      <c r="K51" s="94">
        <f t="shared" si="20"/>
        <v>151</v>
      </c>
      <c r="L51" s="94">
        <f t="shared" si="20"/>
        <v>130</v>
      </c>
      <c r="M51" s="94">
        <f t="shared" si="20"/>
        <v>108</v>
      </c>
      <c r="N51" s="94">
        <f t="shared" si="20"/>
        <v>72</v>
      </c>
      <c r="O51" s="94">
        <f t="shared" si="20"/>
        <v>30</v>
      </c>
      <c r="P51" s="94">
        <f t="shared" si="20"/>
        <v>12</v>
      </c>
      <c r="Q51" s="94">
        <f t="shared" si="20"/>
        <v>18</v>
      </c>
      <c r="R51" s="94"/>
      <c r="S51" s="94"/>
      <c r="T51" s="94">
        <f t="shared" ref="T51:W51" si="21">SUM(T52:T56)</f>
        <v>144</v>
      </c>
      <c r="U51" s="95">
        <f t="shared" si="21"/>
        <v>138</v>
      </c>
      <c r="V51" s="95">
        <f t="shared" si="21"/>
        <v>332</v>
      </c>
      <c r="W51" s="95">
        <f t="shared" si="21"/>
        <v>442</v>
      </c>
      <c r="X51" s="95"/>
      <c r="Y51" s="95"/>
    </row>
    <row r="52" spans="1:32" ht="12.75">
      <c r="A52" s="54" t="s">
        <v>27</v>
      </c>
      <c r="B52" s="55" t="s">
        <v>278</v>
      </c>
      <c r="C52" s="54" t="s">
        <v>28</v>
      </c>
      <c r="D52" s="54" t="s">
        <v>279</v>
      </c>
      <c r="E52" s="56"/>
      <c r="F52" s="54">
        <v>668</v>
      </c>
      <c r="G52" s="54">
        <v>40</v>
      </c>
      <c r="H52" s="37">
        <v>628</v>
      </c>
      <c r="I52" s="54">
        <v>596</v>
      </c>
      <c r="J52" s="54">
        <v>404</v>
      </c>
      <c r="K52" s="54">
        <v>112</v>
      </c>
      <c r="L52" s="54">
        <v>80</v>
      </c>
      <c r="M52" s="54"/>
      <c r="N52" s="54"/>
      <c r="O52" s="54">
        <v>20</v>
      </c>
      <c r="P52" s="54">
        <v>6</v>
      </c>
      <c r="Q52" s="54">
        <v>6</v>
      </c>
      <c r="R52" s="56"/>
      <c r="S52" s="71"/>
      <c r="T52" s="59">
        <v>144</v>
      </c>
      <c r="U52" s="26">
        <v>138</v>
      </c>
      <c r="V52" s="26">
        <v>252</v>
      </c>
      <c r="W52" s="31">
        <v>134</v>
      </c>
      <c r="X52" s="97"/>
      <c r="Y52" s="97"/>
    </row>
    <row r="53" spans="1:32" ht="12.75">
      <c r="A53" s="54" t="s">
        <v>44</v>
      </c>
      <c r="B53" s="55" t="s">
        <v>280</v>
      </c>
      <c r="C53" s="54" t="s">
        <v>28</v>
      </c>
      <c r="D53" s="54"/>
      <c r="E53" s="56"/>
      <c r="F53" s="54">
        <v>202</v>
      </c>
      <c r="G53" s="54">
        <v>30</v>
      </c>
      <c r="H53" s="37">
        <v>172</v>
      </c>
      <c r="I53" s="54">
        <v>150</v>
      </c>
      <c r="J53" s="54">
        <v>61</v>
      </c>
      <c r="K53" s="54">
        <v>39</v>
      </c>
      <c r="L53" s="54">
        <v>50</v>
      </c>
      <c r="M53" s="56"/>
      <c r="N53" s="56"/>
      <c r="O53" s="54">
        <v>10</v>
      </c>
      <c r="P53" s="54">
        <v>6</v>
      </c>
      <c r="Q53" s="54">
        <v>6</v>
      </c>
      <c r="R53" s="56"/>
      <c r="S53" s="71"/>
      <c r="T53" s="71"/>
      <c r="U53" s="23"/>
      <c r="V53" s="27">
        <v>80</v>
      </c>
      <c r="W53" s="31">
        <v>122</v>
      </c>
      <c r="X53" s="97"/>
      <c r="Y53" s="97"/>
    </row>
    <row r="54" spans="1:32" ht="12.75">
      <c r="A54" s="54" t="s">
        <v>29</v>
      </c>
      <c r="B54" s="76" t="s">
        <v>30</v>
      </c>
      <c r="C54" s="54"/>
      <c r="D54" s="54" t="s">
        <v>11</v>
      </c>
      <c r="E54" s="56"/>
      <c r="F54" s="54">
        <v>108</v>
      </c>
      <c r="G54" s="54"/>
      <c r="H54" s="37">
        <v>108</v>
      </c>
      <c r="I54" s="54"/>
      <c r="J54" s="54"/>
      <c r="K54" s="54"/>
      <c r="L54" s="56"/>
      <c r="M54" s="54">
        <v>108</v>
      </c>
      <c r="N54" s="56"/>
      <c r="O54" s="56"/>
      <c r="P54" s="56"/>
      <c r="Q54" s="56"/>
      <c r="R54" s="56"/>
      <c r="S54" s="71"/>
      <c r="T54" s="71"/>
      <c r="U54" s="23"/>
      <c r="V54" s="29"/>
      <c r="W54" s="26">
        <v>108</v>
      </c>
      <c r="X54" s="97"/>
      <c r="Y54" s="97"/>
    </row>
    <row r="55" spans="1:32" ht="12.75">
      <c r="A55" s="54" t="s">
        <v>31</v>
      </c>
      <c r="B55" s="55" t="s">
        <v>32</v>
      </c>
      <c r="C55" s="56"/>
      <c r="D55" s="54" t="s">
        <v>11</v>
      </c>
      <c r="E55" s="56"/>
      <c r="F55" s="54">
        <v>72</v>
      </c>
      <c r="G55" s="56"/>
      <c r="H55" s="37">
        <v>72</v>
      </c>
      <c r="I55" s="56"/>
      <c r="J55" s="56"/>
      <c r="K55" s="56"/>
      <c r="L55" s="56"/>
      <c r="M55" s="56"/>
      <c r="N55" s="54">
        <v>72</v>
      </c>
      <c r="O55" s="56"/>
      <c r="P55" s="56"/>
      <c r="Q55" s="56"/>
      <c r="R55" s="56"/>
      <c r="S55" s="71"/>
      <c r="T55" s="71"/>
      <c r="U55" s="24"/>
      <c r="V55" s="29"/>
      <c r="W55" s="26">
        <v>72</v>
      </c>
      <c r="X55" s="97"/>
      <c r="Y55" s="97"/>
    </row>
    <row r="56" spans="1:32" ht="12.75">
      <c r="A56" s="54" t="s">
        <v>281</v>
      </c>
      <c r="B56" s="55" t="s">
        <v>282</v>
      </c>
      <c r="C56" s="54" t="s">
        <v>26</v>
      </c>
      <c r="D56" s="54"/>
      <c r="E56" s="56"/>
      <c r="F56" s="54">
        <v>6</v>
      </c>
      <c r="G56" s="54"/>
      <c r="H56" s="37">
        <v>6</v>
      </c>
      <c r="I56" s="54"/>
      <c r="J56" s="54"/>
      <c r="K56" s="54"/>
      <c r="L56" s="56"/>
      <c r="M56" s="56"/>
      <c r="N56" s="56"/>
      <c r="O56" s="56"/>
      <c r="P56" s="56"/>
      <c r="Q56" s="54">
        <v>6</v>
      </c>
      <c r="R56" s="56"/>
      <c r="S56" s="71"/>
      <c r="T56" s="61"/>
      <c r="U56" s="24"/>
      <c r="V56" s="29"/>
      <c r="W56" s="31">
        <v>6</v>
      </c>
      <c r="X56" s="97"/>
      <c r="Y56" s="97"/>
    </row>
    <row r="57" spans="1:32" ht="25.5">
      <c r="A57" s="92" t="s">
        <v>55</v>
      </c>
      <c r="B57" s="93" t="s">
        <v>283</v>
      </c>
      <c r="C57" s="92">
        <v>4</v>
      </c>
      <c r="D57" s="92">
        <v>4</v>
      </c>
      <c r="E57" s="94"/>
      <c r="F57" s="94">
        <f t="shared" ref="F57:K57" si="22">SUM(F58:F62)</f>
        <v>884</v>
      </c>
      <c r="G57" s="94">
        <f t="shared" si="22"/>
        <v>60</v>
      </c>
      <c r="H57" s="94">
        <f t="shared" si="22"/>
        <v>824</v>
      </c>
      <c r="I57" s="94">
        <f t="shared" si="22"/>
        <v>474</v>
      </c>
      <c r="J57" s="94">
        <f t="shared" si="22"/>
        <v>168</v>
      </c>
      <c r="K57" s="94">
        <f t="shared" si="22"/>
        <v>306</v>
      </c>
      <c r="L57" s="94"/>
      <c r="M57" s="94">
        <f t="shared" ref="M57:Q57" si="23">SUM(M58:M62)</f>
        <v>108</v>
      </c>
      <c r="N57" s="94">
        <f t="shared" si="23"/>
        <v>180</v>
      </c>
      <c r="O57" s="94">
        <f t="shared" si="23"/>
        <v>20</v>
      </c>
      <c r="P57" s="94">
        <f t="shared" si="23"/>
        <v>18</v>
      </c>
      <c r="Q57" s="94">
        <f t="shared" si="23"/>
        <v>24</v>
      </c>
      <c r="R57" s="94"/>
      <c r="S57" s="94"/>
      <c r="T57" s="94">
        <f t="shared" ref="T57:X57" si="24">SUM(T58:T62)</f>
        <v>108</v>
      </c>
      <c r="U57" s="95">
        <f t="shared" si="24"/>
        <v>106</v>
      </c>
      <c r="V57" s="95">
        <f t="shared" si="24"/>
        <v>144</v>
      </c>
      <c r="W57" s="95">
        <f t="shared" si="24"/>
        <v>120</v>
      </c>
      <c r="X57" s="95">
        <f t="shared" si="24"/>
        <v>406</v>
      </c>
      <c r="Y57" s="95"/>
    </row>
    <row r="58" spans="1:32" ht="25.5">
      <c r="A58" s="78" t="s">
        <v>57</v>
      </c>
      <c r="B58" s="79" t="s">
        <v>284</v>
      </c>
      <c r="C58" s="78" t="s">
        <v>285</v>
      </c>
      <c r="D58" s="78" t="s">
        <v>135</v>
      </c>
      <c r="E58" s="80"/>
      <c r="F58" s="78">
        <v>478</v>
      </c>
      <c r="G58" s="78">
        <v>50</v>
      </c>
      <c r="H58" s="81">
        <v>428</v>
      </c>
      <c r="I58" s="78">
        <v>394</v>
      </c>
      <c r="J58" s="78">
        <v>136</v>
      </c>
      <c r="K58" s="78">
        <v>258</v>
      </c>
      <c r="L58" s="80"/>
      <c r="M58" s="80"/>
      <c r="N58" s="80"/>
      <c r="O58" s="78">
        <v>10</v>
      </c>
      <c r="P58" s="78">
        <v>12</v>
      </c>
      <c r="Q58" s="78">
        <v>12</v>
      </c>
      <c r="R58" s="80"/>
      <c r="S58" s="80"/>
      <c r="T58" s="82">
        <v>108</v>
      </c>
      <c r="U58" s="10">
        <v>106</v>
      </c>
      <c r="V58" s="15">
        <v>144</v>
      </c>
      <c r="W58" s="15">
        <v>120</v>
      </c>
      <c r="X58" s="80"/>
      <c r="Y58" s="80"/>
      <c r="Z58" s="8"/>
      <c r="AA58" s="8"/>
      <c r="AB58" s="8"/>
      <c r="AC58" s="8"/>
      <c r="AD58" s="8"/>
      <c r="AE58" s="8"/>
      <c r="AF58" s="8"/>
    </row>
    <row r="59" spans="1:32" ht="25.5">
      <c r="A59" s="78" t="s">
        <v>216</v>
      </c>
      <c r="B59" s="3" t="s">
        <v>286</v>
      </c>
      <c r="C59" s="9" t="s">
        <v>28</v>
      </c>
      <c r="D59" s="11"/>
      <c r="E59" s="11"/>
      <c r="F59" s="9">
        <v>112</v>
      </c>
      <c r="G59" s="9">
        <v>10</v>
      </c>
      <c r="H59" s="101">
        <v>102</v>
      </c>
      <c r="I59" s="9">
        <v>80</v>
      </c>
      <c r="J59" s="9">
        <v>32</v>
      </c>
      <c r="K59" s="9">
        <v>48</v>
      </c>
      <c r="L59" s="11"/>
      <c r="M59" s="11"/>
      <c r="N59" s="11"/>
      <c r="O59" s="9">
        <v>10</v>
      </c>
      <c r="P59" s="9">
        <v>6</v>
      </c>
      <c r="Q59" s="9">
        <v>6</v>
      </c>
      <c r="R59" s="11"/>
      <c r="S59" s="11"/>
      <c r="T59" s="11"/>
      <c r="U59" s="11"/>
      <c r="V59" s="13"/>
      <c r="W59" s="33"/>
      <c r="X59" s="96">
        <v>112</v>
      </c>
      <c r="Y59" s="80"/>
      <c r="Z59" s="8"/>
      <c r="AA59" s="8"/>
      <c r="AB59" s="8"/>
      <c r="AC59" s="8"/>
      <c r="AD59" s="8"/>
      <c r="AE59" s="8"/>
      <c r="AF59" s="8"/>
    </row>
    <row r="60" spans="1:32" ht="12.75">
      <c r="A60" s="54" t="s">
        <v>59</v>
      </c>
      <c r="B60" s="98" t="s">
        <v>30</v>
      </c>
      <c r="C60" s="27"/>
      <c r="D60" s="27" t="s">
        <v>11</v>
      </c>
      <c r="E60" s="29"/>
      <c r="F60" s="27">
        <v>108</v>
      </c>
      <c r="G60" s="27"/>
      <c r="H60" s="28">
        <v>108</v>
      </c>
      <c r="I60" s="27"/>
      <c r="J60" s="27"/>
      <c r="K60" s="27"/>
      <c r="L60" s="29"/>
      <c r="M60" s="27">
        <v>108</v>
      </c>
      <c r="N60" s="29"/>
      <c r="O60" s="29"/>
      <c r="P60" s="29"/>
      <c r="Q60" s="29"/>
      <c r="R60" s="29"/>
      <c r="S60" s="29"/>
      <c r="T60" s="29"/>
      <c r="U60" s="29"/>
      <c r="V60" s="23"/>
      <c r="W60" s="24"/>
      <c r="X60" s="59">
        <v>108</v>
      </c>
      <c r="Y60" s="56"/>
    </row>
    <row r="61" spans="1:32" ht="12.75">
      <c r="A61" s="27" t="s">
        <v>60</v>
      </c>
      <c r="B61" s="98" t="s">
        <v>32</v>
      </c>
      <c r="C61" s="27"/>
      <c r="D61" s="27" t="s">
        <v>11</v>
      </c>
      <c r="E61" s="29"/>
      <c r="F61" s="27">
        <v>180</v>
      </c>
      <c r="G61" s="29"/>
      <c r="H61" s="28">
        <v>180</v>
      </c>
      <c r="I61" s="29"/>
      <c r="J61" s="29"/>
      <c r="K61" s="29"/>
      <c r="L61" s="29"/>
      <c r="M61" s="29"/>
      <c r="N61" s="27">
        <v>180</v>
      </c>
      <c r="O61" s="29"/>
      <c r="P61" s="29"/>
      <c r="Q61" s="29"/>
      <c r="R61" s="29"/>
      <c r="S61" s="29"/>
      <c r="T61" s="29"/>
      <c r="U61" s="29"/>
      <c r="V61" s="24"/>
      <c r="W61" s="24"/>
      <c r="X61" s="59">
        <v>180</v>
      </c>
      <c r="Y61" s="56"/>
    </row>
    <row r="62" spans="1:32" ht="12.75">
      <c r="A62" s="27" t="s">
        <v>287</v>
      </c>
      <c r="B62" s="98" t="s">
        <v>282</v>
      </c>
      <c r="C62" s="27" t="s">
        <v>26</v>
      </c>
      <c r="D62" s="29"/>
      <c r="E62" s="29"/>
      <c r="F62" s="27">
        <v>6</v>
      </c>
      <c r="G62" s="27"/>
      <c r="H62" s="28">
        <v>6</v>
      </c>
      <c r="I62" s="27"/>
      <c r="J62" s="27"/>
      <c r="K62" s="27"/>
      <c r="L62" s="29"/>
      <c r="M62" s="29"/>
      <c r="N62" s="29"/>
      <c r="O62" s="29"/>
      <c r="P62" s="29"/>
      <c r="Q62" s="27">
        <v>6</v>
      </c>
      <c r="R62" s="29"/>
      <c r="S62" s="29"/>
      <c r="T62" s="29"/>
      <c r="U62" s="29"/>
      <c r="V62" s="23"/>
      <c r="W62" s="24"/>
      <c r="X62" s="57">
        <v>6</v>
      </c>
      <c r="Y62" s="56"/>
    </row>
    <row r="63" spans="1:32" ht="51">
      <c r="A63" s="99" t="s">
        <v>133</v>
      </c>
      <c r="B63" s="100" t="s">
        <v>288</v>
      </c>
      <c r="C63" s="99">
        <v>2</v>
      </c>
      <c r="D63" s="99">
        <v>2</v>
      </c>
      <c r="E63" s="95"/>
      <c r="F63" s="95">
        <f t="shared" ref="F63:K63" si="25">SUM(F64:F66)</f>
        <v>254</v>
      </c>
      <c r="G63" s="95">
        <f t="shared" si="25"/>
        <v>30</v>
      </c>
      <c r="H63" s="95">
        <f t="shared" si="25"/>
        <v>224</v>
      </c>
      <c r="I63" s="95">
        <f t="shared" si="25"/>
        <v>88</v>
      </c>
      <c r="J63" s="95">
        <f t="shared" si="25"/>
        <v>40</v>
      </c>
      <c r="K63" s="95">
        <f t="shared" si="25"/>
        <v>48</v>
      </c>
      <c r="L63" s="95"/>
      <c r="M63" s="95"/>
      <c r="N63" s="95">
        <f t="shared" ref="N63:Q63" si="26">SUM(N64:N66)</f>
        <v>108</v>
      </c>
      <c r="O63" s="95">
        <f t="shared" si="26"/>
        <v>10</v>
      </c>
      <c r="P63" s="95">
        <f t="shared" si="26"/>
        <v>6</v>
      </c>
      <c r="Q63" s="95">
        <f t="shared" si="26"/>
        <v>12</v>
      </c>
      <c r="R63" s="95"/>
      <c r="S63" s="95"/>
      <c r="T63" s="95"/>
      <c r="U63" s="95"/>
      <c r="V63" s="95"/>
      <c r="W63" s="95"/>
      <c r="X63" s="95">
        <f t="shared" ref="X63:Y63" si="27">SUM(X64:X66)</f>
        <v>50</v>
      </c>
      <c r="Y63" s="95">
        <f t="shared" si="27"/>
        <v>204</v>
      </c>
    </row>
    <row r="64" spans="1:32" ht="51">
      <c r="A64" s="9" t="s">
        <v>134</v>
      </c>
      <c r="B64" s="366" t="s">
        <v>289</v>
      </c>
      <c r="C64" s="13" t="s">
        <v>28</v>
      </c>
      <c r="D64" s="13" t="s">
        <v>11</v>
      </c>
      <c r="E64" s="33"/>
      <c r="F64" s="13">
        <v>140</v>
      </c>
      <c r="G64" s="13">
        <v>30</v>
      </c>
      <c r="H64" s="6">
        <v>110</v>
      </c>
      <c r="I64" s="13">
        <v>88</v>
      </c>
      <c r="J64" s="13">
        <v>40</v>
      </c>
      <c r="K64" s="13">
        <v>48</v>
      </c>
      <c r="L64" s="33"/>
      <c r="M64" s="33"/>
      <c r="N64" s="33"/>
      <c r="O64" s="13">
        <v>10</v>
      </c>
      <c r="P64" s="13">
        <v>6</v>
      </c>
      <c r="Q64" s="13">
        <v>6</v>
      </c>
      <c r="R64" s="33"/>
      <c r="S64" s="33"/>
      <c r="T64" s="13"/>
      <c r="U64" s="33"/>
      <c r="V64" s="33"/>
      <c r="W64" s="11"/>
      <c r="X64" s="10">
        <v>50</v>
      </c>
      <c r="Y64" s="15">
        <v>90</v>
      </c>
      <c r="Z64" s="8"/>
      <c r="AA64" s="8"/>
      <c r="AB64" s="8"/>
      <c r="AC64" s="8"/>
      <c r="AD64" s="8"/>
      <c r="AE64" s="8"/>
      <c r="AF64" s="8"/>
    </row>
    <row r="65" spans="1:32" ht="12.75">
      <c r="A65" s="9" t="s">
        <v>137</v>
      </c>
      <c r="B65" s="366" t="s">
        <v>32</v>
      </c>
      <c r="C65" s="13"/>
      <c r="D65" s="13" t="s">
        <v>11</v>
      </c>
      <c r="E65" s="33"/>
      <c r="F65" s="13">
        <v>108</v>
      </c>
      <c r="G65" s="13"/>
      <c r="H65" s="6">
        <v>108</v>
      </c>
      <c r="I65" s="13"/>
      <c r="J65" s="13"/>
      <c r="K65" s="13"/>
      <c r="L65" s="33"/>
      <c r="M65" s="33"/>
      <c r="N65" s="13">
        <v>108</v>
      </c>
      <c r="O65" s="33"/>
      <c r="P65" s="33"/>
      <c r="Q65" s="33"/>
      <c r="R65" s="33"/>
      <c r="S65" s="33"/>
      <c r="T65" s="13"/>
      <c r="U65" s="33"/>
      <c r="V65" s="33"/>
      <c r="W65" s="11"/>
      <c r="X65" s="11"/>
      <c r="Y65" s="10">
        <v>108</v>
      </c>
      <c r="Z65" s="8"/>
      <c r="AA65" s="8"/>
      <c r="AB65" s="8"/>
      <c r="AC65" s="8"/>
      <c r="AD65" s="8"/>
      <c r="AE65" s="8"/>
      <c r="AF65" s="8"/>
    </row>
    <row r="66" spans="1:32" ht="12.75">
      <c r="A66" s="9" t="s">
        <v>290</v>
      </c>
      <c r="B66" s="111" t="s">
        <v>282</v>
      </c>
      <c r="C66" s="13" t="s">
        <v>26</v>
      </c>
      <c r="D66" s="13"/>
      <c r="E66" s="33"/>
      <c r="F66" s="13">
        <v>6</v>
      </c>
      <c r="G66" s="13"/>
      <c r="H66" s="6">
        <v>6</v>
      </c>
      <c r="I66" s="13"/>
      <c r="J66" s="13"/>
      <c r="K66" s="13"/>
      <c r="L66" s="33"/>
      <c r="M66" s="33"/>
      <c r="N66" s="33"/>
      <c r="O66" s="33"/>
      <c r="P66" s="33"/>
      <c r="Q66" s="13">
        <v>6</v>
      </c>
      <c r="R66" s="33"/>
      <c r="S66" s="33"/>
      <c r="T66" s="13"/>
      <c r="U66" s="33"/>
      <c r="V66" s="33"/>
      <c r="W66" s="11"/>
      <c r="X66" s="11"/>
      <c r="Y66" s="15">
        <v>6</v>
      </c>
      <c r="Z66" s="8"/>
      <c r="AA66" s="8"/>
      <c r="AB66" s="8"/>
      <c r="AC66" s="8"/>
      <c r="AD66" s="8"/>
      <c r="AE66" s="8"/>
      <c r="AF66" s="8"/>
    </row>
    <row r="67" spans="1:32" ht="25.5">
      <c r="A67" s="99" t="s">
        <v>138</v>
      </c>
      <c r="B67" s="103" t="s">
        <v>291</v>
      </c>
      <c r="C67" s="99">
        <v>1</v>
      </c>
      <c r="D67" s="99">
        <v>3</v>
      </c>
      <c r="E67" s="95"/>
      <c r="F67" s="95">
        <f t="shared" ref="F67:K67" si="28">SUM(F68:F71)</f>
        <v>258</v>
      </c>
      <c r="G67" s="95">
        <f t="shared" si="28"/>
        <v>25</v>
      </c>
      <c r="H67" s="95">
        <f t="shared" si="28"/>
        <v>233</v>
      </c>
      <c r="I67" s="95">
        <f t="shared" si="28"/>
        <v>145</v>
      </c>
      <c r="J67" s="95">
        <f t="shared" si="28"/>
        <v>63</v>
      </c>
      <c r="K67" s="95">
        <f t="shared" si="28"/>
        <v>82</v>
      </c>
      <c r="L67" s="95"/>
      <c r="M67" s="95"/>
      <c r="N67" s="95">
        <f t="shared" ref="N67:O67" si="29">SUM(N68:N71)</f>
        <v>72</v>
      </c>
      <c r="O67" s="95">
        <f t="shared" si="29"/>
        <v>10</v>
      </c>
      <c r="P67" s="95"/>
      <c r="Q67" s="95">
        <f>SUM(Q68:Q71)</f>
        <v>6</v>
      </c>
      <c r="R67" s="95"/>
      <c r="S67" s="95"/>
      <c r="T67" s="95"/>
      <c r="U67" s="95"/>
      <c r="V67" s="95"/>
      <c r="W67" s="95"/>
      <c r="X67" s="95"/>
      <c r="Y67" s="95">
        <f>SUM(Y68:Y71)</f>
        <v>258</v>
      </c>
    </row>
    <row r="68" spans="1:32" ht="12.75">
      <c r="A68" s="27" t="s">
        <v>139</v>
      </c>
      <c r="B68" s="98" t="s">
        <v>292</v>
      </c>
      <c r="C68" s="23"/>
      <c r="D68" s="23" t="s">
        <v>11</v>
      </c>
      <c r="E68" s="24"/>
      <c r="F68" s="23">
        <v>108</v>
      </c>
      <c r="G68" s="23">
        <v>20</v>
      </c>
      <c r="H68" s="18">
        <v>88</v>
      </c>
      <c r="I68" s="23">
        <v>83</v>
      </c>
      <c r="J68" s="23">
        <v>35</v>
      </c>
      <c r="K68" s="23">
        <v>48</v>
      </c>
      <c r="L68" s="24"/>
      <c r="M68" s="24"/>
      <c r="N68" s="24"/>
      <c r="O68" s="23">
        <v>5</v>
      </c>
      <c r="P68" s="24"/>
      <c r="Q68" s="24"/>
      <c r="R68" s="24"/>
      <c r="S68" s="24"/>
      <c r="T68" s="24"/>
      <c r="U68" s="23"/>
      <c r="V68" s="24"/>
      <c r="W68" s="24"/>
      <c r="X68" s="29"/>
      <c r="Y68" s="26">
        <v>108</v>
      </c>
    </row>
    <row r="69" spans="1:32" ht="12.75">
      <c r="A69" s="27" t="s">
        <v>233</v>
      </c>
      <c r="B69" s="98" t="s">
        <v>293</v>
      </c>
      <c r="C69" s="24"/>
      <c r="D69" s="23" t="s">
        <v>11</v>
      </c>
      <c r="E69" s="24"/>
      <c r="F69" s="23">
        <v>72</v>
      </c>
      <c r="G69" s="23">
        <v>5</v>
      </c>
      <c r="H69" s="18">
        <v>67</v>
      </c>
      <c r="I69" s="23">
        <v>62</v>
      </c>
      <c r="J69" s="23">
        <v>28</v>
      </c>
      <c r="K69" s="23">
        <v>34</v>
      </c>
      <c r="L69" s="24"/>
      <c r="M69" s="24"/>
      <c r="N69" s="24"/>
      <c r="O69" s="23">
        <v>5</v>
      </c>
      <c r="P69" s="24"/>
      <c r="Q69" s="24"/>
      <c r="R69" s="24"/>
      <c r="S69" s="24"/>
      <c r="T69" s="24"/>
      <c r="U69" s="23"/>
      <c r="V69" s="24"/>
      <c r="W69" s="24"/>
      <c r="X69" s="29"/>
      <c r="Y69" s="26">
        <v>72</v>
      </c>
    </row>
    <row r="70" spans="1:32" ht="12.75">
      <c r="A70" s="27" t="s">
        <v>140</v>
      </c>
      <c r="B70" s="98" t="s">
        <v>32</v>
      </c>
      <c r="C70" s="24"/>
      <c r="D70" s="23" t="s">
        <v>11</v>
      </c>
      <c r="E70" s="24"/>
      <c r="F70" s="23">
        <v>72</v>
      </c>
      <c r="G70" s="23"/>
      <c r="H70" s="18">
        <v>72</v>
      </c>
      <c r="I70" s="23"/>
      <c r="J70" s="23"/>
      <c r="K70" s="23"/>
      <c r="L70" s="24"/>
      <c r="M70" s="24"/>
      <c r="N70" s="23">
        <v>72</v>
      </c>
      <c r="O70" s="24"/>
      <c r="P70" s="24"/>
      <c r="Q70" s="24"/>
      <c r="R70" s="24"/>
      <c r="S70" s="24"/>
      <c r="T70" s="24"/>
      <c r="U70" s="23"/>
      <c r="V70" s="24"/>
      <c r="W70" s="24"/>
      <c r="X70" s="29"/>
      <c r="Y70" s="26">
        <v>72</v>
      </c>
    </row>
    <row r="71" spans="1:32" ht="12.75">
      <c r="A71" s="27" t="s">
        <v>294</v>
      </c>
      <c r="B71" s="98" t="s">
        <v>282</v>
      </c>
      <c r="C71" s="23" t="s">
        <v>26</v>
      </c>
      <c r="D71" s="24"/>
      <c r="E71" s="24"/>
      <c r="F71" s="23">
        <v>6</v>
      </c>
      <c r="G71" s="23"/>
      <c r="H71" s="18">
        <v>6</v>
      </c>
      <c r="I71" s="23"/>
      <c r="J71" s="23"/>
      <c r="K71" s="23"/>
      <c r="L71" s="24"/>
      <c r="M71" s="24"/>
      <c r="N71" s="24"/>
      <c r="O71" s="24"/>
      <c r="P71" s="24"/>
      <c r="Q71" s="23">
        <v>6</v>
      </c>
      <c r="R71" s="24"/>
      <c r="S71" s="24"/>
      <c r="T71" s="24"/>
      <c r="U71" s="24"/>
      <c r="V71" s="23"/>
      <c r="W71" s="24"/>
      <c r="X71" s="29"/>
      <c r="Y71" s="31">
        <v>6</v>
      </c>
    </row>
    <row r="72" spans="1:32" ht="38.25">
      <c r="A72" s="99" t="s">
        <v>141</v>
      </c>
      <c r="B72" s="103" t="s">
        <v>295</v>
      </c>
      <c r="C72" s="99">
        <v>1</v>
      </c>
      <c r="D72" s="99">
        <v>4</v>
      </c>
      <c r="E72" s="99"/>
      <c r="F72" s="95">
        <f t="shared" ref="F72:K72" si="30">SUM(F73:F77)</f>
        <v>362</v>
      </c>
      <c r="G72" s="95">
        <f t="shared" si="30"/>
        <v>16</v>
      </c>
      <c r="H72" s="95">
        <f t="shared" si="30"/>
        <v>346</v>
      </c>
      <c r="I72" s="95">
        <f t="shared" si="30"/>
        <v>124</v>
      </c>
      <c r="J72" s="95">
        <f t="shared" si="30"/>
        <v>93</v>
      </c>
      <c r="K72" s="95">
        <f t="shared" si="30"/>
        <v>31</v>
      </c>
      <c r="L72" s="95"/>
      <c r="M72" s="95">
        <f t="shared" ref="M72:N72" si="31">SUM(M73:M77)</f>
        <v>72</v>
      </c>
      <c r="N72" s="95">
        <f t="shared" si="31"/>
        <v>144</v>
      </c>
      <c r="O72" s="95"/>
      <c r="P72" s="95"/>
      <c r="Q72" s="95">
        <f>SUM(Q73:Q77)</f>
        <v>6</v>
      </c>
      <c r="R72" s="95"/>
      <c r="S72" s="95"/>
      <c r="T72" s="95">
        <f t="shared" ref="T72:U72" si="32">SUM(T73:T77)</f>
        <v>104</v>
      </c>
      <c r="U72" s="95">
        <f t="shared" si="32"/>
        <v>258</v>
      </c>
      <c r="V72" s="95"/>
      <c r="W72" s="95"/>
      <c r="X72" s="95"/>
      <c r="Y72" s="95"/>
    </row>
    <row r="73" spans="1:32" ht="25.5">
      <c r="A73" s="9" t="s">
        <v>142</v>
      </c>
      <c r="B73" s="366" t="s">
        <v>296</v>
      </c>
      <c r="C73" s="33"/>
      <c r="D73" s="13" t="s">
        <v>11</v>
      </c>
      <c r="E73" s="13"/>
      <c r="F73" s="13">
        <v>70</v>
      </c>
      <c r="G73" s="13">
        <v>8</v>
      </c>
      <c r="H73" s="6">
        <v>62</v>
      </c>
      <c r="I73" s="13">
        <v>62</v>
      </c>
      <c r="J73" s="13">
        <v>43</v>
      </c>
      <c r="K73" s="13">
        <v>19</v>
      </c>
      <c r="L73" s="33"/>
      <c r="M73" s="33"/>
      <c r="N73" s="33"/>
      <c r="O73" s="33"/>
      <c r="P73" s="33"/>
      <c r="Q73" s="33"/>
      <c r="R73" s="33"/>
      <c r="S73" s="33"/>
      <c r="T73" s="13">
        <v>34</v>
      </c>
      <c r="U73" s="10">
        <v>36</v>
      </c>
      <c r="V73" s="33"/>
      <c r="W73" s="13"/>
      <c r="X73" s="244"/>
      <c r="Y73" s="244"/>
      <c r="Z73" s="8"/>
      <c r="AA73" s="8"/>
      <c r="AB73" s="8"/>
      <c r="AC73" s="8"/>
      <c r="AD73" s="8"/>
      <c r="AE73" s="8"/>
      <c r="AF73" s="8"/>
    </row>
    <row r="74" spans="1:32" ht="12.75">
      <c r="A74" s="27" t="s">
        <v>297</v>
      </c>
      <c r="B74" s="104" t="s">
        <v>298</v>
      </c>
      <c r="C74" s="23"/>
      <c r="D74" s="23" t="s">
        <v>11</v>
      </c>
      <c r="E74" s="24"/>
      <c r="F74" s="23">
        <v>70</v>
      </c>
      <c r="G74" s="23">
        <v>8</v>
      </c>
      <c r="H74" s="18">
        <v>62</v>
      </c>
      <c r="I74" s="23">
        <v>62</v>
      </c>
      <c r="J74" s="23">
        <v>50</v>
      </c>
      <c r="K74" s="23">
        <v>12</v>
      </c>
      <c r="L74" s="24"/>
      <c r="M74" s="24"/>
      <c r="N74" s="24"/>
      <c r="O74" s="24"/>
      <c r="P74" s="24"/>
      <c r="Q74" s="24"/>
      <c r="R74" s="24"/>
      <c r="S74" s="24"/>
      <c r="T74" s="23">
        <v>34</v>
      </c>
      <c r="U74" s="26">
        <v>36</v>
      </c>
      <c r="V74" s="24"/>
      <c r="W74" s="23"/>
      <c r="X74" s="248"/>
      <c r="Y74" s="248"/>
    </row>
    <row r="75" spans="1:32" ht="12.75">
      <c r="A75" s="23" t="s">
        <v>143</v>
      </c>
      <c r="B75" s="104" t="s">
        <v>30</v>
      </c>
      <c r="C75" s="24"/>
      <c r="D75" s="23" t="s">
        <v>11</v>
      </c>
      <c r="E75" s="24"/>
      <c r="F75" s="23">
        <v>72</v>
      </c>
      <c r="G75" s="24"/>
      <c r="H75" s="18">
        <v>72</v>
      </c>
      <c r="I75" s="24"/>
      <c r="J75" s="24"/>
      <c r="K75" s="24"/>
      <c r="L75" s="24"/>
      <c r="M75" s="23">
        <v>72</v>
      </c>
      <c r="N75" s="24"/>
      <c r="O75" s="24"/>
      <c r="P75" s="24"/>
      <c r="Q75" s="24"/>
      <c r="R75" s="24"/>
      <c r="S75" s="24"/>
      <c r="T75" s="23">
        <v>36</v>
      </c>
      <c r="U75" s="26">
        <v>36</v>
      </c>
      <c r="V75" s="24"/>
      <c r="W75" s="24"/>
      <c r="X75" s="24"/>
      <c r="Y75" s="24"/>
      <c r="Z75" s="19"/>
      <c r="AA75" s="19"/>
      <c r="AB75" s="19"/>
      <c r="AC75" s="19"/>
      <c r="AD75" s="19"/>
      <c r="AE75" s="19"/>
      <c r="AF75" s="19"/>
    </row>
    <row r="76" spans="1:32" ht="12.75">
      <c r="A76" s="23" t="s">
        <v>144</v>
      </c>
      <c r="B76" s="104" t="s">
        <v>32</v>
      </c>
      <c r="C76" s="24"/>
      <c r="D76" s="23" t="s">
        <v>11</v>
      </c>
      <c r="E76" s="24"/>
      <c r="F76" s="23">
        <v>144</v>
      </c>
      <c r="G76" s="24"/>
      <c r="H76" s="18">
        <v>144</v>
      </c>
      <c r="I76" s="24"/>
      <c r="J76" s="24"/>
      <c r="K76" s="24"/>
      <c r="L76" s="24"/>
      <c r="M76" s="24"/>
      <c r="N76" s="23">
        <v>144</v>
      </c>
      <c r="O76" s="24"/>
      <c r="P76" s="24"/>
      <c r="Q76" s="24"/>
      <c r="R76" s="24"/>
      <c r="S76" s="24"/>
      <c r="T76" s="24"/>
      <c r="U76" s="26">
        <v>144</v>
      </c>
      <c r="V76" s="24"/>
      <c r="W76" s="24"/>
      <c r="X76" s="24"/>
      <c r="Y76" s="24"/>
      <c r="Z76" s="19"/>
      <c r="AA76" s="19"/>
      <c r="AB76" s="19"/>
      <c r="AC76" s="19"/>
      <c r="AD76" s="19"/>
      <c r="AE76" s="19"/>
      <c r="AF76" s="19"/>
    </row>
    <row r="77" spans="1:32" ht="12.75">
      <c r="A77" s="23" t="s">
        <v>299</v>
      </c>
      <c r="B77" s="104" t="s">
        <v>282</v>
      </c>
      <c r="C77" s="23" t="s">
        <v>26</v>
      </c>
      <c r="D77" s="24"/>
      <c r="E77" s="24"/>
      <c r="F77" s="23">
        <v>6</v>
      </c>
      <c r="G77" s="24"/>
      <c r="H77" s="18">
        <v>6</v>
      </c>
      <c r="I77" s="24"/>
      <c r="J77" s="24"/>
      <c r="K77" s="24"/>
      <c r="L77" s="24"/>
      <c r="M77" s="24"/>
      <c r="N77" s="24"/>
      <c r="O77" s="24"/>
      <c r="P77" s="24"/>
      <c r="Q77" s="23">
        <v>6</v>
      </c>
      <c r="R77" s="24"/>
      <c r="S77" s="24"/>
      <c r="T77" s="24"/>
      <c r="U77" s="31">
        <v>6</v>
      </c>
      <c r="V77" s="24"/>
      <c r="W77" s="24"/>
      <c r="X77" s="24"/>
      <c r="Y77" s="24"/>
      <c r="Z77" s="19"/>
      <c r="AA77" s="19"/>
      <c r="AB77" s="19"/>
      <c r="AC77" s="19"/>
      <c r="AD77" s="19"/>
      <c r="AE77" s="19"/>
      <c r="AF77" s="19"/>
    </row>
    <row r="78" spans="1:32" ht="12.75">
      <c r="A78" s="106"/>
      <c r="B78" s="107" t="s">
        <v>238</v>
      </c>
      <c r="C78" s="21">
        <f>SUM(C8,C40,C50)</f>
        <v>15</v>
      </c>
      <c r="D78" s="21">
        <f>SUM(D50,D40,D36,D30,D8)</f>
        <v>42</v>
      </c>
      <c r="E78" s="21">
        <f>SUM(E8,E30,E36,E40)</f>
        <v>11</v>
      </c>
      <c r="F78" s="21">
        <f>SUM(F8,F30,F36,F40,F50)</f>
        <v>5580</v>
      </c>
      <c r="G78" s="21">
        <f>SUM(G30,G36,G40,G50)</f>
        <v>337</v>
      </c>
      <c r="H78" s="21">
        <f>SUM(H8,H30,H36,H40,H50)</f>
        <v>5243</v>
      </c>
      <c r="I78" s="21">
        <f t="shared" ref="I78:K78" si="33">SUM(I50,I40,I36,I30,I8)</f>
        <v>4097</v>
      </c>
      <c r="J78" s="21">
        <f t="shared" si="33"/>
        <v>2087</v>
      </c>
      <c r="K78" s="21">
        <f t="shared" si="33"/>
        <v>1860</v>
      </c>
      <c r="L78" s="21">
        <f>SUM(L40,L50)</f>
        <v>150</v>
      </c>
      <c r="M78" s="21">
        <f t="shared" ref="M78:N78" si="34">SUM(M50)</f>
        <v>288</v>
      </c>
      <c r="N78" s="21">
        <f t="shared" si="34"/>
        <v>576</v>
      </c>
      <c r="O78" s="21">
        <f>SUM(O50,O40,O36,O30,O8)</f>
        <v>132</v>
      </c>
      <c r="P78" s="21">
        <f>SUM(P8,P40,P50)</f>
        <v>60</v>
      </c>
      <c r="Q78" s="21">
        <f>SUM(Q50,Q40,Q8)</f>
        <v>90</v>
      </c>
      <c r="R78" s="21">
        <f t="shared" ref="R78:S78" si="35">SUM(R8)</f>
        <v>612</v>
      </c>
      <c r="S78" s="21">
        <f t="shared" si="35"/>
        <v>864</v>
      </c>
      <c r="T78" s="21">
        <f t="shared" ref="T78:U78" si="36">SUM(T50,T40,T36,T30)</f>
        <v>612</v>
      </c>
      <c r="U78" s="21">
        <f t="shared" si="36"/>
        <v>864</v>
      </c>
      <c r="V78" s="21">
        <f>SUM(V50,V40,V30)</f>
        <v>612</v>
      </c>
      <c r="W78" s="21">
        <f>SUM(W50,W40,W36,W30)</f>
        <v>900</v>
      </c>
      <c r="X78" s="21">
        <f>SUM(X50,X40,X30)</f>
        <v>612</v>
      </c>
      <c r="Y78" s="21">
        <f>SUM(Y50,Y40,Y36,Y30)</f>
        <v>504</v>
      </c>
    </row>
    <row r="79" spans="1:32" ht="12.75">
      <c r="A79" s="27" t="s">
        <v>146</v>
      </c>
      <c r="B79" s="98" t="s">
        <v>300</v>
      </c>
      <c r="C79" s="27" t="s">
        <v>148</v>
      </c>
      <c r="D79" s="29"/>
      <c r="E79" s="29"/>
      <c r="F79" s="27">
        <v>144</v>
      </c>
      <c r="G79" s="29"/>
      <c r="H79" s="27">
        <v>144</v>
      </c>
      <c r="I79" s="27">
        <v>144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7"/>
      <c r="V79" s="29"/>
      <c r="W79" s="27"/>
      <c r="X79" s="97"/>
      <c r="Y79" s="27">
        <v>144</v>
      </c>
    </row>
    <row r="80" spans="1:32" ht="12.75">
      <c r="A80" s="27" t="s">
        <v>150</v>
      </c>
      <c r="B80" s="98" t="s">
        <v>151</v>
      </c>
      <c r="C80" s="27" t="s">
        <v>149</v>
      </c>
      <c r="D80" s="29"/>
      <c r="E80" s="29"/>
      <c r="F80" s="27">
        <v>216</v>
      </c>
      <c r="G80" s="29"/>
      <c r="H80" s="27">
        <v>216</v>
      </c>
      <c r="I80" s="27">
        <v>216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7"/>
      <c r="V80" s="29"/>
      <c r="W80" s="27"/>
      <c r="X80" s="97"/>
      <c r="Y80" s="27">
        <v>216</v>
      </c>
    </row>
    <row r="81" spans="1:25" ht="12.75">
      <c r="A81" s="377"/>
      <c r="B81" s="378" t="s">
        <v>301</v>
      </c>
      <c r="C81" s="379">
        <v>15</v>
      </c>
      <c r="D81" s="379">
        <v>42</v>
      </c>
      <c r="E81" s="379">
        <v>11</v>
      </c>
      <c r="F81" s="380">
        <f>SUM(F78,F79,F80)</f>
        <v>5940</v>
      </c>
      <c r="G81" s="380">
        <f>SUM(G78)</f>
        <v>337</v>
      </c>
      <c r="H81" s="380">
        <f t="shared" ref="H81:I81" si="37">SUM(H78,H79,H80)</f>
        <v>5603</v>
      </c>
      <c r="I81" s="380">
        <f t="shared" si="37"/>
        <v>4457</v>
      </c>
      <c r="J81" s="380">
        <f t="shared" ref="J81:X81" si="38">SUM(J78)</f>
        <v>2087</v>
      </c>
      <c r="K81" s="380">
        <f t="shared" si="38"/>
        <v>1860</v>
      </c>
      <c r="L81" s="380">
        <f t="shared" si="38"/>
        <v>150</v>
      </c>
      <c r="M81" s="380">
        <f t="shared" si="38"/>
        <v>288</v>
      </c>
      <c r="N81" s="380">
        <f t="shared" si="38"/>
        <v>576</v>
      </c>
      <c r="O81" s="380">
        <f t="shared" si="38"/>
        <v>132</v>
      </c>
      <c r="P81" s="380">
        <f t="shared" si="38"/>
        <v>60</v>
      </c>
      <c r="Q81" s="380">
        <f t="shared" si="38"/>
        <v>90</v>
      </c>
      <c r="R81" s="380">
        <f t="shared" si="38"/>
        <v>612</v>
      </c>
      <c r="S81" s="380">
        <f t="shared" si="38"/>
        <v>864</v>
      </c>
      <c r="T81" s="380">
        <f t="shared" si="38"/>
        <v>612</v>
      </c>
      <c r="U81" s="380">
        <f t="shared" si="38"/>
        <v>864</v>
      </c>
      <c r="V81" s="380">
        <f t="shared" si="38"/>
        <v>612</v>
      </c>
      <c r="W81" s="379">
        <f t="shared" si="38"/>
        <v>900</v>
      </c>
      <c r="X81" s="380">
        <f t="shared" si="38"/>
        <v>612</v>
      </c>
      <c r="Y81" s="380">
        <f>SUM(Y78:Y80)</f>
        <v>864</v>
      </c>
    </row>
    <row r="82" spans="1:25" ht="12.75">
      <c r="A82" s="693" t="s">
        <v>302</v>
      </c>
      <c r="B82" s="685"/>
      <c r="C82" s="685"/>
      <c r="D82" s="685"/>
      <c r="E82" s="659"/>
      <c r="F82" s="696" t="s">
        <v>40</v>
      </c>
      <c r="G82" s="659"/>
      <c r="H82" s="666" t="s">
        <v>303</v>
      </c>
      <c r="I82" s="657"/>
      <c r="J82" s="657"/>
      <c r="K82" s="657"/>
      <c r="L82" s="657"/>
      <c r="M82" s="657"/>
      <c r="N82" s="657"/>
      <c r="O82" s="657"/>
      <c r="P82" s="657"/>
      <c r="Q82" s="655"/>
      <c r="R82" s="29">
        <f t="shared" ref="R82:S82" si="39">SUM(R8)</f>
        <v>612</v>
      </c>
      <c r="S82" s="29">
        <f t="shared" si="39"/>
        <v>864</v>
      </c>
      <c r="T82" s="29">
        <f>SUM(T74,T73,T58,T52,T42,T41,T37,T34,T33,T32)</f>
        <v>576</v>
      </c>
      <c r="U82" s="29">
        <f>SUM(U77,U74,U73,U58,U52,U45,U43,U42,U41,U38,U34,U33)</f>
        <v>684</v>
      </c>
      <c r="V82" s="29">
        <f>SUM(V58,V53,V52,V46,V34,V33)</f>
        <v>612</v>
      </c>
      <c r="W82" s="27">
        <f>SUM(W58,W56,W53,W52,W49,W46,W44,W39,W34,W33,W31)</f>
        <v>720</v>
      </c>
      <c r="X82" s="29">
        <f>SUM(X64,X62,X59,X48,X47,X35,X34)</f>
        <v>324</v>
      </c>
      <c r="Y82" s="29">
        <f>SUM(Y71,Y69,Y68,Y66,Y64,Y47)</f>
        <v>324</v>
      </c>
    </row>
    <row r="83" spans="1:25" ht="12.75">
      <c r="A83" s="694"/>
      <c r="B83" s="695"/>
      <c r="C83" s="695"/>
      <c r="D83" s="695"/>
      <c r="E83" s="678"/>
      <c r="F83" s="694"/>
      <c r="G83" s="678"/>
      <c r="H83" s="666" t="s">
        <v>304</v>
      </c>
      <c r="I83" s="657"/>
      <c r="J83" s="657"/>
      <c r="K83" s="657"/>
      <c r="L83" s="657"/>
      <c r="M83" s="657"/>
      <c r="N83" s="657"/>
      <c r="O83" s="657"/>
      <c r="P83" s="657"/>
      <c r="Q83" s="655"/>
      <c r="R83" s="27">
        <v>0</v>
      </c>
      <c r="S83" s="27">
        <v>0</v>
      </c>
      <c r="T83" s="27">
        <f>SUM(T75)</f>
        <v>36</v>
      </c>
      <c r="U83" s="27">
        <v>36</v>
      </c>
      <c r="V83" s="27">
        <v>0</v>
      </c>
      <c r="W83" s="27">
        <v>108</v>
      </c>
      <c r="X83" s="27">
        <v>108</v>
      </c>
      <c r="Y83" s="27">
        <v>0</v>
      </c>
    </row>
    <row r="84" spans="1:25" ht="12.75">
      <c r="A84" s="694"/>
      <c r="B84" s="695"/>
      <c r="C84" s="695"/>
      <c r="D84" s="695"/>
      <c r="E84" s="678"/>
      <c r="F84" s="694"/>
      <c r="G84" s="678"/>
      <c r="H84" s="666" t="s">
        <v>305</v>
      </c>
      <c r="I84" s="657"/>
      <c r="J84" s="657"/>
      <c r="K84" s="657"/>
      <c r="L84" s="657"/>
      <c r="M84" s="657"/>
      <c r="N84" s="657"/>
      <c r="O84" s="657"/>
      <c r="P84" s="657"/>
      <c r="Q84" s="655"/>
      <c r="R84" s="27">
        <v>0</v>
      </c>
      <c r="S84" s="27">
        <v>0</v>
      </c>
      <c r="T84" s="27">
        <v>0</v>
      </c>
      <c r="U84" s="27">
        <v>144</v>
      </c>
      <c r="V84" s="27">
        <v>0</v>
      </c>
      <c r="W84" s="416">
        <v>72</v>
      </c>
      <c r="X84" s="27">
        <v>180</v>
      </c>
      <c r="Y84" s="27">
        <v>180</v>
      </c>
    </row>
    <row r="85" spans="1:25" ht="12.75">
      <c r="A85" s="694"/>
      <c r="B85" s="695"/>
      <c r="C85" s="695"/>
      <c r="D85" s="695"/>
      <c r="E85" s="678"/>
      <c r="F85" s="694"/>
      <c r="G85" s="678"/>
      <c r="H85" s="666" t="s">
        <v>306</v>
      </c>
      <c r="I85" s="657"/>
      <c r="J85" s="657"/>
      <c r="K85" s="657"/>
      <c r="L85" s="657"/>
      <c r="M85" s="657"/>
      <c r="N85" s="657"/>
      <c r="O85" s="657"/>
      <c r="P85" s="657"/>
      <c r="Q85" s="655"/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49">
        <v>0</v>
      </c>
      <c r="X85" s="27">
        <v>0</v>
      </c>
      <c r="Y85" s="27">
        <v>144</v>
      </c>
    </row>
    <row r="86" spans="1:25" ht="12.75">
      <c r="A86" s="694"/>
      <c r="B86" s="695"/>
      <c r="C86" s="695"/>
      <c r="D86" s="695"/>
      <c r="E86" s="678"/>
      <c r="F86" s="660"/>
      <c r="G86" s="661"/>
      <c r="H86" s="664" t="s">
        <v>307</v>
      </c>
      <c r="I86" s="657"/>
      <c r="J86" s="657"/>
      <c r="K86" s="657"/>
      <c r="L86" s="657"/>
      <c r="M86" s="657"/>
      <c r="N86" s="657"/>
      <c r="O86" s="657"/>
      <c r="P86" s="657"/>
      <c r="Q86" s="655"/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216</v>
      </c>
    </row>
    <row r="87" spans="1:25" ht="12.75">
      <c r="A87" s="694"/>
      <c r="B87" s="695"/>
      <c r="C87" s="695"/>
      <c r="D87" s="695"/>
      <c r="E87" s="678"/>
      <c r="F87" s="666" t="s">
        <v>308</v>
      </c>
      <c r="G87" s="657"/>
      <c r="H87" s="657"/>
      <c r="I87" s="657"/>
      <c r="J87" s="657"/>
      <c r="K87" s="657"/>
      <c r="L87" s="657"/>
      <c r="M87" s="657"/>
      <c r="N87" s="657"/>
      <c r="O87" s="657"/>
      <c r="P87" s="657"/>
      <c r="Q87" s="655"/>
      <c r="R87" s="27">
        <v>2</v>
      </c>
      <c r="S87" s="27">
        <v>9</v>
      </c>
      <c r="T87" s="27">
        <v>2</v>
      </c>
      <c r="U87" s="27">
        <v>9</v>
      </c>
      <c r="V87" s="27">
        <v>2</v>
      </c>
      <c r="W87" s="27">
        <v>9</v>
      </c>
      <c r="X87" s="27">
        <v>2</v>
      </c>
      <c r="Y87" s="29"/>
    </row>
    <row r="88" spans="1:25" ht="12.75">
      <c r="A88" s="694"/>
      <c r="B88" s="695"/>
      <c r="C88" s="695"/>
      <c r="D88" s="695"/>
      <c r="E88" s="678"/>
      <c r="F88" s="696" t="s">
        <v>309</v>
      </c>
      <c r="G88" s="659"/>
      <c r="H88" s="664" t="s">
        <v>310</v>
      </c>
      <c r="I88" s="657"/>
      <c r="J88" s="657"/>
      <c r="K88" s="657"/>
      <c r="L88" s="657"/>
      <c r="M88" s="657"/>
      <c r="N88" s="657"/>
      <c r="O88" s="657"/>
      <c r="P88" s="657"/>
      <c r="Q88" s="655"/>
      <c r="R88" s="27">
        <v>0</v>
      </c>
      <c r="S88" s="27">
        <v>3</v>
      </c>
      <c r="T88" s="27">
        <v>0</v>
      </c>
      <c r="U88" s="27">
        <v>1</v>
      </c>
      <c r="V88" s="27">
        <v>1</v>
      </c>
      <c r="W88" s="27">
        <v>3</v>
      </c>
      <c r="X88" s="27">
        <v>1</v>
      </c>
      <c r="Y88" s="27">
        <v>1</v>
      </c>
    </row>
    <row r="89" spans="1:25" ht="12.75">
      <c r="A89" s="694"/>
      <c r="B89" s="695"/>
      <c r="C89" s="695"/>
      <c r="D89" s="695"/>
      <c r="E89" s="678"/>
      <c r="F89" s="694"/>
      <c r="G89" s="678"/>
      <c r="H89" s="664" t="s">
        <v>311</v>
      </c>
      <c r="I89" s="657"/>
      <c r="J89" s="657"/>
      <c r="K89" s="657"/>
      <c r="L89" s="657"/>
      <c r="M89" s="657"/>
      <c r="N89" s="657"/>
      <c r="O89" s="657"/>
      <c r="P89" s="657"/>
      <c r="Q89" s="655"/>
      <c r="R89" s="27">
        <v>0</v>
      </c>
      <c r="S89" s="27">
        <v>0</v>
      </c>
      <c r="T89" s="27">
        <v>0</v>
      </c>
      <c r="U89" s="27">
        <v>1</v>
      </c>
      <c r="V89" s="27">
        <v>0</v>
      </c>
      <c r="W89" s="27">
        <v>1</v>
      </c>
      <c r="X89" s="27">
        <v>1</v>
      </c>
      <c r="Y89" s="27">
        <v>2</v>
      </c>
    </row>
    <row r="90" spans="1:25" ht="12.75">
      <c r="A90" s="694"/>
      <c r="B90" s="695"/>
      <c r="C90" s="695"/>
      <c r="D90" s="695"/>
      <c r="E90" s="678"/>
      <c r="F90" s="694"/>
      <c r="G90" s="678"/>
      <c r="H90" s="664" t="s">
        <v>312</v>
      </c>
      <c r="I90" s="657"/>
      <c r="J90" s="657"/>
      <c r="K90" s="657"/>
      <c r="L90" s="657"/>
      <c r="M90" s="657"/>
      <c r="N90" s="657"/>
      <c r="O90" s="657"/>
      <c r="P90" s="657"/>
      <c r="Q90" s="655"/>
      <c r="R90" s="27">
        <v>3</v>
      </c>
      <c r="S90" s="27">
        <v>8</v>
      </c>
      <c r="T90" s="27">
        <v>4</v>
      </c>
      <c r="U90" s="27">
        <v>10</v>
      </c>
      <c r="V90" s="27">
        <v>1</v>
      </c>
      <c r="W90" s="27">
        <v>7</v>
      </c>
      <c r="X90" s="27">
        <v>4</v>
      </c>
      <c r="Y90" s="27">
        <v>5</v>
      </c>
    </row>
    <row r="91" spans="1:25" ht="12.75">
      <c r="A91" s="660"/>
      <c r="B91" s="686"/>
      <c r="C91" s="686"/>
      <c r="D91" s="686"/>
      <c r="E91" s="661"/>
      <c r="F91" s="660"/>
      <c r="G91" s="661"/>
      <c r="H91" s="664" t="s">
        <v>43</v>
      </c>
      <c r="I91" s="657"/>
      <c r="J91" s="657"/>
      <c r="K91" s="657"/>
      <c r="L91" s="657"/>
      <c r="M91" s="657"/>
      <c r="N91" s="657"/>
      <c r="O91" s="657"/>
      <c r="P91" s="657"/>
      <c r="Q91" s="655"/>
      <c r="R91" s="27">
        <v>1</v>
      </c>
      <c r="S91" s="27">
        <v>3</v>
      </c>
      <c r="T91" s="27">
        <v>1</v>
      </c>
      <c r="U91" s="27">
        <v>1</v>
      </c>
      <c r="V91" s="27">
        <v>1</v>
      </c>
      <c r="W91" s="27">
        <v>2</v>
      </c>
      <c r="X91" s="27">
        <v>2</v>
      </c>
      <c r="Y91" s="27">
        <v>0</v>
      </c>
    </row>
    <row r="92" spans="1:25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  <row r="93" spans="1:25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</row>
    <row r="94" spans="1:25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</row>
    <row r="95" spans="1:25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</row>
  </sheetData>
  <mergeCells count="36">
    <mergeCell ref="H86:Q86"/>
    <mergeCell ref="H3:Q3"/>
    <mergeCell ref="I4:Q4"/>
    <mergeCell ref="M5:N5"/>
    <mergeCell ref="O5:O6"/>
    <mergeCell ref="A1:Y1"/>
    <mergeCell ref="A2:A6"/>
    <mergeCell ref="B2:B6"/>
    <mergeCell ref="C2:E2"/>
    <mergeCell ref="F2:Q2"/>
    <mergeCell ref="C3:C6"/>
    <mergeCell ref="H4:H6"/>
    <mergeCell ref="P5:Q5"/>
    <mergeCell ref="I5:I6"/>
    <mergeCell ref="J5:L5"/>
    <mergeCell ref="R2:Y2"/>
    <mergeCell ref="R3:S5"/>
    <mergeCell ref="T3:U5"/>
    <mergeCell ref="V3:W5"/>
    <mergeCell ref="X3:Y5"/>
    <mergeCell ref="D3:D6"/>
    <mergeCell ref="E3:E6"/>
    <mergeCell ref="A82:E91"/>
    <mergeCell ref="F3:F6"/>
    <mergeCell ref="G3:G6"/>
    <mergeCell ref="F82:G86"/>
    <mergeCell ref="F88:G91"/>
    <mergeCell ref="F87:Q87"/>
    <mergeCell ref="H88:Q88"/>
    <mergeCell ref="H89:Q89"/>
    <mergeCell ref="H90:Q90"/>
    <mergeCell ref="H91:Q91"/>
    <mergeCell ref="H82:Q82"/>
    <mergeCell ref="H83:Q83"/>
    <mergeCell ref="H84:Q84"/>
    <mergeCell ref="H85:Q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"/>
  <sheetViews>
    <sheetView workbookViewId="0"/>
  </sheetViews>
  <sheetFormatPr defaultColWidth="14.42578125" defaultRowHeight="15.75" customHeight="1"/>
  <cols>
    <col min="1" max="1" width="12.7109375" customWidth="1"/>
    <col min="2" max="2" width="48.28515625" customWidth="1"/>
    <col min="3" max="3" width="7" customWidth="1"/>
    <col min="4" max="4" width="8.42578125" customWidth="1"/>
    <col min="5" max="5" width="7.140625" customWidth="1"/>
    <col min="6" max="6" width="5.42578125" customWidth="1"/>
    <col min="7" max="7" width="5.7109375" customWidth="1"/>
    <col min="8" max="8" width="6.28515625" customWidth="1"/>
    <col min="9" max="9" width="6" customWidth="1"/>
    <col min="10" max="10" width="7.85546875" customWidth="1"/>
    <col min="11" max="11" width="5.140625" customWidth="1"/>
    <col min="12" max="12" width="6.7109375" customWidth="1"/>
    <col min="13" max="13" width="6.85546875" customWidth="1"/>
    <col min="14" max="14" width="6.5703125" customWidth="1"/>
    <col min="15" max="15" width="6.85546875" customWidth="1"/>
    <col min="16" max="16" width="7.7109375" customWidth="1"/>
    <col min="17" max="19" width="8" customWidth="1"/>
  </cols>
  <sheetData>
    <row r="1" spans="1:26" ht="12.75">
      <c r="A1" s="672" t="s">
        <v>315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5"/>
    </row>
    <row r="2" spans="1:26" ht="40.5" customHeight="1">
      <c r="A2" s="673" t="s">
        <v>0</v>
      </c>
      <c r="B2" s="674" t="s">
        <v>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5"/>
      <c r="L2" s="675" t="s">
        <v>61</v>
      </c>
      <c r="M2" s="657"/>
      <c r="N2" s="657"/>
      <c r="O2" s="657"/>
      <c r="P2" s="657"/>
      <c r="Q2" s="657"/>
      <c r="R2" s="657"/>
      <c r="S2" s="655"/>
    </row>
    <row r="3" spans="1:26" ht="12.75">
      <c r="A3" s="653"/>
      <c r="B3" s="653"/>
      <c r="C3" s="670" t="s">
        <v>62</v>
      </c>
      <c r="D3" s="669" t="s">
        <v>63</v>
      </c>
      <c r="E3" s="670" t="s">
        <v>64</v>
      </c>
      <c r="F3" s="670" t="s">
        <v>4</v>
      </c>
      <c r="G3" s="670" t="s">
        <v>65</v>
      </c>
      <c r="H3" s="667" t="s">
        <v>66</v>
      </c>
      <c r="I3" s="657"/>
      <c r="J3" s="657"/>
      <c r="K3" s="655"/>
      <c r="L3" s="668" t="s">
        <v>7</v>
      </c>
      <c r="M3" s="659"/>
      <c r="N3" s="668" t="s">
        <v>45</v>
      </c>
      <c r="O3" s="659"/>
      <c r="P3" s="665" t="s">
        <v>67</v>
      </c>
      <c r="Q3" s="659"/>
      <c r="R3" s="658" t="s">
        <v>68</v>
      </c>
      <c r="S3" s="659"/>
    </row>
    <row r="4" spans="1:26" ht="12.75">
      <c r="A4" s="653"/>
      <c r="B4" s="653"/>
      <c r="C4" s="653"/>
      <c r="D4" s="653"/>
      <c r="E4" s="653"/>
      <c r="F4" s="653"/>
      <c r="G4" s="653"/>
      <c r="H4" s="670" t="s">
        <v>6</v>
      </c>
      <c r="I4" s="667" t="s">
        <v>69</v>
      </c>
      <c r="J4" s="657"/>
      <c r="K4" s="655"/>
      <c r="L4" s="660"/>
      <c r="M4" s="661"/>
      <c r="N4" s="660"/>
      <c r="O4" s="661"/>
      <c r="P4" s="660"/>
      <c r="Q4" s="661"/>
      <c r="R4" s="660"/>
      <c r="S4" s="661"/>
    </row>
    <row r="5" spans="1:26" ht="101.25">
      <c r="A5" s="654"/>
      <c r="B5" s="654"/>
      <c r="C5" s="654"/>
      <c r="D5" s="654"/>
      <c r="E5" s="654"/>
      <c r="F5" s="654"/>
      <c r="G5" s="654"/>
      <c r="H5" s="654"/>
      <c r="I5" s="35" t="s">
        <v>8</v>
      </c>
      <c r="J5" s="36" t="s">
        <v>70</v>
      </c>
      <c r="K5" s="35" t="s">
        <v>71</v>
      </c>
      <c r="L5" s="36" t="s">
        <v>18</v>
      </c>
      <c r="M5" s="36" t="s">
        <v>72</v>
      </c>
      <c r="N5" s="36" t="s">
        <v>73</v>
      </c>
      <c r="O5" s="36" t="s">
        <v>74</v>
      </c>
      <c r="P5" s="1" t="s">
        <v>75</v>
      </c>
      <c r="Q5" s="1" t="s">
        <v>76</v>
      </c>
      <c r="R5" s="1" t="s">
        <v>77</v>
      </c>
      <c r="S5" s="1" t="s">
        <v>78</v>
      </c>
    </row>
    <row r="6" spans="1:26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19</v>
      </c>
    </row>
    <row r="7" spans="1:26" ht="12.75">
      <c r="A7" s="38" t="s">
        <v>46</v>
      </c>
      <c r="B7" s="39" t="s">
        <v>79</v>
      </c>
      <c r="C7" s="38">
        <f t="shared" ref="C7:J7" si="0">SUM(C8)</f>
        <v>3</v>
      </c>
      <c r="D7" s="38">
        <f t="shared" si="0"/>
        <v>9</v>
      </c>
      <c r="E7" s="38">
        <f t="shared" si="0"/>
        <v>2</v>
      </c>
      <c r="F7" s="40">
        <f t="shared" si="0"/>
        <v>2162</v>
      </c>
      <c r="G7" s="40">
        <f t="shared" si="0"/>
        <v>758</v>
      </c>
      <c r="H7" s="40">
        <f t="shared" si="0"/>
        <v>1404</v>
      </c>
      <c r="I7" s="40">
        <f t="shared" si="0"/>
        <v>846</v>
      </c>
      <c r="J7" s="40">
        <f t="shared" si="0"/>
        <v>558</v>
      </c>
      <c r="K7" s="41"/>
      <c r="L7" s="40">
        <f t="shared" ref="L7:M7" si="1">SUM(L8)</f>
        <v>612</v>
      </c>
      <c r="M7" s="40">
        <f t="shared" si="1"/>
        <v>792</v>
      </c>
      <c r="N7" s="41"/>
      <c r="O7" s="42"/>
      <c r="P7" s="42"/>
      <c r="Q7" s="42"/>
      <c r="R7" s="42"/>
      <c r="S7" s="42"/>
      <c r="T7" s="43"/>
      <c r="U7" s="43"/>
      <c r="V7" s="43"/>
      <c r="W7" s="43"/>
      <c r="X7" s="43"/>
      <c r="Y7" s="43"/>
      <c r="Z7" s="43"/>
    </row>
    <row r="8" spans="1:26" ht="12.75">
      <c r="A8" s="44" t="s">
        <v>47</v>
      </c>
      <c r="B8" s="45" t="s">
        <v>48</v>
      </c>
      <c r="C8" s="44">
        <f t="shared" ref="C8:D8" si="2">SUM(C9,C20)</f>
        <v>3</v>
      </c>
      <c r="D8" s="44">
        <f t="shared" si="2"/>
        <v>9</v>
      </c>
      <c r="E8" s="44">
        <f t="shared" ref="E8:J8" si="3">SUM(E9,E20,E24)</f>
        <v>2</v>
      </c>
      <c r="F8" s="46">
        <f t="shared" si="3"/>
        <v>2162</v>
      </c>
      <c r="G8" s="46">
        <f t="shared" si="3"/>
        <v>758</v>
      </c>
      <c r="H8" s="46">
        <f t="shared" si="3"/>
        <v>1404</v>
      </c>
      <c r="I8" s="46">
        <f t="shared" si="3"/>
        <v>846</v>
      </c>
      <c r="J8" s="46">
        <f t="shared" si="3"/>
        <v>558</v>
      </c>
      <c r="K8" s="47"/>
      <c r="L8" s="46">
        <f>SUM(L9,L20)</f>
        <v>612</v>
      </c>
      <c r="M8" s="46">
        <f>SUM(M9,M20,M24)</f>
        <v>792</v>
      </c>
      <c r="N8" s="47"/>
      <c r="O8" s="48"/>
      <c r="P8" s="48"/>
      <c r="Q8" s="48"/>
      <c r="R8" s="48"/>
      <c r="S8" s="48"/>
    </row>
    <row r="9" spans="1:26" ht="12.75">
      <c r="A9" s="49"/>
      <c r="B9" s="50" t="s">
        <v>167</v>
      </c>
      <c r="C9" s="51">
        <v>1</v>
      </c>
      <c r="D9" s="51">
        <v>8</v>
      </c>
      <c r="E9" s="51">
        <v>1</v>
      </c>
      <c r="F9" s="52">
        <f t="shared" ref="F9:J9" si="4">SUM(F10:F19)</f>
        <v>1422</v>
      </c>
      <c r="G9" s="52">
        <f t="shared" si="4"/>
        <v>512</v>
      </c>
      <c r="H9" s="52">
        <f t="shared" si="4"/>
        <v>910</v>
      </c>
      <c r="I9" s="52">
        <f t="shared" si="4"/>
        <v>572</v>
      </c>
      <c r="J9" s="52">
        <f t="shared" si="4"/>
        <v>338</v>
      </c>
      <c r="K9" s="49"/>
      <c r="L9" s="52">
        <f t="shared" ref="L9:M9" si="5">SUM(L10:L19)</f>
        <v>415</v>
      </c>
      <c r="M9" s="52">
        <f t="shared" si="5"/>
        <v>495</v>
      </c>
      <c r="N9" s="49"/>
      <c r="O9" s="53"/>
      <c r="P9" s="53"/>
      <c r="Q9" s="53"/>
      <c r="R9" s="53"/>
      <c r="S9" s="53"/>
    </row>
    <row r="10" spans="1:26" ht="12.75">
      <c r="A10" s="54" t="s">
        <v>49</v>
      </c>
      <c r="B10" s="55" t="s">
        <v>179</v>
      </c>
      <c r="C10" s="54" t="s">
        <v>28</v>
      </c>
      <c r="D10" s="56"/>
      <c r="E10" s="56"/>
      <c r="F10" s="54">
        <v>292</v>
      </c>
      <c r="G10" s="54">
        <v>97</v>
      </c>
      <c r="H10" s="37">
        <v>195</v>
      </c>
      <c r="I10" s="54">
        <v>162</v>
      </c>
      <c r="J10" s="54">
        <v>33</v>
      </c>
      <c r="K10" s="56"/>
      <c r="L10" s="54">
        <v>74</v>
      </c>
      <c r="M10" s="57">
        <v>121</v>
      </c>
      <c r="N10" s="56"/>
      <c r="O10" s="29"/>
      <c r="P10" s="29"/>
      <c r="Q10" s="29"/>
      <c r="R10" s="29"/>
      <c r="S10" s="58"/>
    </row>
    <row r="11" spans="1:26" ht="12.75">
      <c r="A11" s="54" t="s">
        <v>51</v>
      </c>
      <c r="B11" s="55" t="s">
        <v>84</v>
      </c>
      <c r="C11" s="56"/>
      <c r="D11" s="54" t="s">
        <v>11</v>
      </c>
      <c r="E11" s="56"/>
      <c r="F11" s="54">
        <v>175</v>
      </c>
      <c r="G11" s="54">
        <v>58</v>
      </c>
      <c r="H11" s="37">
        <v>117</v>
      </c>
      <c r="I11" s="54">
        <v>89</v>
      </c>
      <c r="J11" s="54">
        <v>28</v>
      </c>
      <c r="K11" s="56"/>
      <c r="L11" s="54">
        <v>58</v>
      </c>
      <c r="M11" s="59">
        <v>59</v>
      </c>
      <c r="N11" s="56"/>
      <c r="O11" s="29"/>
      <c r="P11" s="29"/>
      <c r="Q11" s="29"/>
      <c r="R11" s="29"/>
      <c r="S11" s="58"/>
    </row>
    <row r="12" spans="1:26" ht="12.75">
      <c r="A12" s="54" t="s">
        <v>85</v>
      </c>
      <c r="B12" s="55" t="s">
        <v>88</v>
      </c>
      <c r="C12" s="56"/>
      <c r="D12" s="54" t="s">
        <v>11</v>
      </c>
      <c r="E12" s="56"/>
      <c r="F12" s="54">
        <v>175</v>
      </c>
      <c r="G12" s="54">
        <v>58</v>
      </c>
      <c r="H12" s="37">
        <v>117</v>
      </c>
      <c r="I12" s="54">
        <v>51</v>
      </c>
      <c r="J12" s="54">
        <v>66</v>
      </c>
      <c r="K12" s="56"/>
      <c r="L12" s="54">
        <v>22</v>
      </c>
      <c r="M12" s="59">
        <v>95</v>
      </c>
      <c r="N12" s="56"/>
      <c r="O12" s="29"/>
      <c r="P12" s="29"/>
      <c r="Q12" s="29"/>
      <c r="R12" s="29"/>
      <c r="S12" s="58"/>
    </row>
    <row r="13" spans="1:26" ht="12.75">
      <c r="A13" s="54" t="s">
        <v>87</v>
      </c>
      <c r="B13" s="55" t="s">
        <v>50</v>
      </c>
      <c r="C13" s="56"/>
      <c r="D13" s="54"/>
      <c r="E13" s="54" t="s">
        <v>17</v>
      </c>
      <c r="F13" s="54">
        <v>234</v>
      </c>
      <c r="G13" s="54">
        <v>117</v>
      </c>
      <c r="H13" s="37">
        <v>117</v>
      </c>
      <c r="I13" s="54"/>
      <c r="J13" s="54">
        <v>117</v>
      </c>
      <c r="K13" s="56"/>
      <c r="L13" s="61">
        <v>22</v>
      </c>
      <c r="M13" s="60">
        <v>95</v>
      </c>
      <c r="N13" s="56"/>
      <c r="O13" s="29"/>
      <c r="P13" s="29"/>
      <c r="Q13" s="29"/>
      <c r="R13" s="29"/>
      <c r="S13" s="58"/>
    </row>
    <row r="14" spans="1:26" ht="12.75">
      <c r="A14" s="54" t="s">
        <v>89</v>
      </c>
      <c r="B14" s="55" t="s">
        <v>91</v>
      </c>
      <c r="C14" s="56"/>
      <c r="D14" s="54" t="s">
        <v>11</v>
      </c>
      <c r="E14" s="56"/>
      <c r="F14" s="54">
        <v>105</v>
      </c>
      <c r="G14" s="54">
        <v>35</v>
      </c>
      <c r="H14" s="37">
        <v>70</v>
      </c>
      <c r="I14" s="54">
        <v>35</v>
      </c>
      <c r="J14" s="54">
        <v>35</v>
      </c>
      <c r="K14" s="56"/>
      <c r="L14" s="59">
        <v>70</v>
      </c>
      <c r="M14" s="61"/>
      <c r="N14" s="56"/>
      <c r="O14" s="29"/>
      <c r="P14" s="29"/>
      <c r="Q14" s="29"/>
      <c r="R14" s="29"/>
      <c r="S14" s="58"/>
    </row>
    <row r="15" spans="1:26" ht="12.75">
      <c r="A15" s="54" t="s">
        <v>95</v>
      </c>
      <c r="B15" s="55" t="s">
        <v>100</v>
      </c>
      <c r="C15" s="56"/>
      <c r="D15" s="54" t="s">
        <v>11</v>
      </c>
      <c r="E15" s="54"/>
      <c r="F15" s="54">
        <v>117</v>
      </c>
      <c r="G15" s="54">
        <v>39</v>
      </c>
      <c r="H15" s="37">
        <v>78</v>
      </c>
      <c r="I15" s="54">
        <v>71</v>
      </c>
      <c r="J15" s="54">
        <v>7</v>
      </c>
      <c r="K15" s="56"/>
      <c r="L15" s="59">
        <v>78</v>
      </c>
      <c r="M15" s="61"/>
      <c r="N15" s="56"/>
      <c r="O15" s="29"/>
      <c r="P15" s="29"/>
      <c r="Q15" s="29"/>
      <c r="R15" s="29"/>
      <c r="S15" s="58"/>
    </row>
    <row r="16" spans="1:26" ht="12.75">
      <c r="A16" s="54" t="s">
        <v>99</v>
      </c>
      <c r="B16" s="55" t="s">
        <v>104</v>
      </c>
      <c r="C16" s="56"/>
      <c r="D16" s="54" t="s">
        <v>11</v>
      </c>
      <c r="E16" s="54"/>
      <c r="F16" s="54">
        <v>162</v>
      </c>
      <c r="G16" s="54">
        <v>54</v>
      </c>
      <c r="H16" s="37">
        <v>108</v>
      </c>
      <c r="I16" s="54">
        <v>75</v>
      </c>
      <c r="J16" s="54">
        <v>33</v>
      </c>
      <c r="K16" s="56"/>
      <c r="L16" s="61">
        <v>19</v>
      </c>
      <c r="M16" s="59">
        <v>89</v>
      </c>
      <c r="N16" s="56"/>
      <c r="O16" s="29"/>
      <c r="P16" s="29"/>
      <c r="Q16" s="29"/>
      <c r="R16" s="29"/>
      <c r="S16" s="58"/>
    </row>
    <row r="17" spans="1:19" ht="12.75">
      <c r="A17" s="54" t="s">
        <v>108</v>
      </c>
      <c r="B17" s="55" t="s">
        <v>102</v>
      </c>
      <c r="C17" s="56"/>
      <c r="D17" s="54" t="s">
        <v>11</v>
      </c>
      <c r="E17" s="54"/>
      <c r="F17" s="54">
        <v>54</v>
      </c>
      <c r="G17" s="54">
        <v>18</v>
      </c>
      <c r="H17" s="37">
        <v>36</v>
      </c>
      <c r="I17" s="54">
        <v>32</v>
      </c>
      <c r="J17" s="54">
        <v>4</v>
      </c>
      <c r="K17" s="56"/>
      <c r="L17" s="59">
        <v>36</v>
      </c>
      <c r="M17" s="61"/>
      <c r="N17" s="56"/>
      <c r="O17" s="29"/>
      <c r="P17" s="29"/>
      <c r="Q17" s="29"/>
      <c r="R17" s="29"/>
      <c r="S17" s="58"/>
    </row>
    <row r="18" spans="1:19" ht="12.75">
      <c r="A18" s="54" t="s">
        <v>175</v>
      </c>
      <c r="B18" s="55" t="s">
        <v>181</v>
      </c>
      <c r="C18" s="56"/>
      <c r="D18" s="54" t="s">
        <v>11</v>
      </c>
      <c r="E18" s="54"/>
      <c r="F18" s="54">
        <v>54</v>
      </c>
      <c r="G18" s="54">
        <v>18</v>
      </c>
      <c r="H18" s="37">
        <v>36</v>
      </c>
      <c r="I18" s="54">
        <v>27</v>
      </c>
      <c r="J18" s="54">
        <v>9</v>
      </c>
      <c r="K18" s="56"/>
      <c r="L18" s="61"/>
      <c r="M18" s="59">
        <v>36</v>
      </c>
      <c r="N18" s="56"/>
      <c r="O18" s="29"/>
      <c r="P18" s="29"/>
      <c r="Q18" s="29"/>
      <c r="R18" s="29"/>
      <c r="S18" s="58"/>
    </row>
    <row r="19" spans="1:19" ht="12.75">
      <c r="A19" s="54" t="s">
        <v>182</v>
      </c>
      <c r="B19" s="55" t="s">
        <v>183</v>
      </c>
      <c r="C19" s="56"/>
      <c r="D19" s="54" t="s">
        <v>11</v>
      </c>
      <c r="E19" s="54"/>
      <c r="F19" s="54">
        <v>54</v>
      </c>
      <c r="G19" s="54">
        <v>18</v>
      </c>
      <c r="H19" s="37">
        <v>36</v>
      </c>
      <c r="I19" s="54">
        <v>30</v>
      </c>
      <c r="J19" s="54">
        <v>6</v>
      </c>
      <c r="K19" s="56"/>
      <c r="L19" s="59">
        <v>36</v>
      </c>
      <c r="M19" s="61"/>
      <c r="N19" s="56"/>
      <c r="O19" s="29"/>
      <c r="P19" s="29"/>
      <c r="Q19" s="29"/>
      <c r="R19" s="29"/>
      <c r="S19" s="58"/>
    </row>
    <row r="20" spans="1:19" ht="12.75">
      <c r="A20" s="62"/>
      <c r="B20" s="50" t="s">
        <v>174</v>
      </c>
      <c r="C20" s="51">
        <v>2</v>
      </c>
      <c r="D20" s="51">
        <v>1</v>
      </c>
      <c r="E20" s="51"/>
      <c r="F20" s="52">
        <f t="shared" ref="F20:J20" si="6">SUM(F21:F23)</f>
        <v>682</v>
      </c>
      <c r="G20" s="52">
        <f t="shared" si="6"/>
        <v>227</v>
      </c>
      <c r="H20" s="52">
        <f t="shared" si="6"/>
        <v>455</v>
      </c>
      <c r="I20" s="52">
        <f t="shared" si="6"/>
        <v>251</v>
      </c>
      <c r="J20" s="52">
        <f t="shared" si="6"/>
        <v>204</v>
      </c>
      <c r="K20" s="62"/>
      <c r="L20" s="52">
        <f t="shared" ref="L20:M20" si="7">SUM(L21:L23)</f>
        <v>197</v>
      </c>
      <c r="M20" s="52">
        <f t="shared" si="7"/>
        <v>258</v>
      </c>
      <c r="N20" s="62"/>
      <c r="O20" s="63"/>
      <c r="P20" s="63"/>
      <c r="Q20" s="63"/>
      <c r="R20" s="63"/>
      <c r="S20" s="63"/>
    </row>
    <row r="21" spans="1:19" ht="25.5">
      <c r="A21" s="78" t="s">
        <v>172</v>
      </c>
      <c r="B21" s="79" t="s">
        <v>316</v>
      </c>
      <c r="C21" s="78" t="s">
        <v>28</v>
      </c>
      <c r="D21" s="78"/>
      <c r="E21" s="80"/>
      <c r="F21" s="78">
        <v>351</v>
      </c>
      <c r="G21" s="78">
        <v>117</v>
      </c>
      <c r="H21" s="81">
        <v>234</v>
      </c>
      <c r="I21" s="78">
        <v>132</v>
      </c>
      <c r="J21" s="78">
        <v>102</v>
      </c>
      <c r="K21" s="80"/>
      <c r="L21" s="78">
        <v>81</v>
      </c>
      <c r="M21" s="96">
        <v>153</v>
      </c>
      <c r="N21" s="80"/>
      <c r="O21" s="11"/>
      <c r="P21" s="11"/>
      <c r="Q21" s="11"/>
      <c r="R21" s="11"/>
      <c r="S21" s="243"/>
    </row>
    <row r="22" spans="1:19" ht="12.75">
      <c r="A22" s="54" t="s">
        <v>90</v>
      </c>
      <c r="B22" s="55" t="s">
        <v>96</v>
      </c>
      <c r="C22" s="56"/>
      <c r="D22" s="54" t="s">
        <v>11</v>
      </c>
      <c r="E22" s="56"/>
      <c r="F22" s="54">
        <v>150</v>
      </c>
      <c r="G22" s="54">
        <v>50</v>
      </c>
      <c r="H22" s="37">
        <v>100</v>
      </c>
      <c r="I22" s="54">
        <v>45</v>
      </c>
      <c r="J22" s="54">
        <v>55</v>
      </c>
      <c r="K22" s="56"/>
      <c r="L22" s="54">
        <v>50</v>
      </c>
      <c r="M22" s="59">
        <v>50</v>
      </c>
      <c r="N22" s="56"/>
      <c r="O22" s="29"/>
      <c r="P22" s="29"/>
      <c r="Q22" s="29"/>
      <c r="R22" s="29"/>
      <c r="S22" s="58"/>
    </row>
    <row r="23" spans="1:19" ht="12.75">
      <c r="A23" s="54" t="s">
        <v>92</v>
      </c>
      <c r="B23" s="55" t="s">
        <v>98</v>
      </c>
      <c r="C23" s="54" t="s">
        <v>28</v>
      </c>
      <c r="D23" s="54"/>
      <c r="E23" s="56"/>
      <c r="F23" s="54">
        <v>181</v>
      </c>
      <c r="G23" s="54">
        <v>60</v>
      </c>
      <c r="H23" s="37">
        <v>121</v>
      </c>
      <c r="I23" s="54">
        <v>74</v>
      </c>
      <c r="J23" s="54">
        <v>47</v>
      </c>
      <c r="K23" s="56"/>
      <c r="L23" s="61">
        <v>66</v>
      </c>
      <c r="M23" s="57">
        <v>55</v>
      </c>
      <c r="N23" s="56"/>
      <c r="O23" s="29"/>
      <c r="P23" s="29"/>
      <c r="Q23" s="29"/>
      <c r="R23" s="29"/>
      <c r="S23" s="58"/>
    </row>
    <row r="24" spans="1:19" ht="12.75">
      <c r="A24" s="51"/>
      <c r="B24" s="65" t="s">
        <v>176</v>
      </c>
      <c r="C24" s="52"/>
      <c r="D24" s="51"/>
      <c r="E24" s="51">
        <v>1</v>
      </c>
      <c r="F24" s="52">
        <f t="shared" ref="F24:J24" si="8">SUM(F25)</f>
        <v>58</v>
      </c>
      <c r="G24" s="52">
        <f t="shared" si="8"/>
        <v>19</v>
      </c>
      <c r="H24" s="52">
        <f t="shared" si="8"/>
        <v>39</v>
      </c>
      <c r="I24" s="52">
        <f t="shared" si="8"/>
        <v>23</v>
      </c>
      <c r="J24" s="52">
        <f t="shared" si="8"/>
        <v>16</v>
      </c>
      <c r="K24" s="52"/>
      <c r="L24" s="52"/>
      <c r="M24" s="52">
        <f>SUM(M25)</f>
        <v>39</v>
      </c>
      <c r="N24" s="52"/>
      <c r="O24" s="66"/>
      <c r="P24" s="66"/>
      <c r="Q24" s="66"/>
      <c r="R24" s="66"/>
      <c r="S24" s="66"/>
    </row>
    <row r="25" spans="1:19" ht="12.75">
      <c r="A25" s="61" t="s">
        <v>186</v>
      </c>
      <c r="B25" s="109" t="s">
        <v>187</v>
      </c>
      <c r="C25" s="68"/>
      <c r="D25" s="69"/>
      <c r="E25" s="61" t="s">
        <v>17</v>
      </c>
      <c r="F25" s="61">
        <v>58</v>
      </c>
      <c r="G25" s="70">
        <v>19</v>
      </c>
      <c r="H25" s="70">
        <v>39</v>
      </c>
      <c r="I25" s="61">
        <v>23</v>
      </c>
      <c r="J25" s="61">
        <v>16</v>
      </c>
      <c r="K25" s="71"/>
      <c r="L25" s="61"/>
      <c r="M25" s="60">
        <v>39</v>
      </c>
      <c r="N25" s="68"/>
      <c r="O25" s="72"/>
      <c r="P25" s="72"/>
      <c r="Q25" s="72"/>
      <c r="R25" s="72"/>
      <c r="S25" s="72"/>
    </row>
    <row r="26" spans="1:19" ht="12.75">
      <c r="A26" s="73" t="s">
        <v>110</v>
      </c>
      <c r="B26" s="74" t="s">
        <v>111</v>
      </c>
      <c r="C26" s="40"/>
      <c r="D26" s="73">
        <v>4</v>
      </c>
      <c r="E26" s="73">
        <v>4</v>
      </c>
      <c r="F26" s="75">
        <f t="shared" ref="F26:J26" si="9">SUM(F27:F30)</f>
        <v>732</v>
      </c>
      <c r="G26" s="75">
        <f t="shared" si="9"/>
        <v>300</v>
      </c>
      <c r="H26" s="75">
        <f t="shared" si="9"/>
        <v>432</v>
      </c>
      <c r="I26" s="75">
        <f t="shared" si="9"/>
        <v>96</v>
      </c>
      <c r="J26" s="75">
        <f t="shared" si="9"/>
        <v>336</v>
      </c>
      <c r="K26" s="75"/>
      <c r="L26" s="75"/>
      <c r="M26" s="75"/>
      <c r="N26" s="75">
        <f t="shared" ref="N26:S26" si="10">SUM(N27:N30)</f>
        <v>132</v>
      </c>
      <c r="O26" s="7">
        <f t="shared" si="10"/>
        <v>74</v>
      </c>
      <c r="P26" s="7">
        <f t="shared" si="10"/>
        <v>64</v>
      </c>
      <c r="Q26" s="7">
        <f t="shared" si="10"/>
        <v>86</v>
      </c>
      <c r="R26" s="7">
        <f t="shared" si="10"/>
        <v>28</v>
      </c>
      <c r="S26" s="7">
        <f t="shared" si="10"/>
        <v>48</v>
      </c>
    </row>
    <row r="27" spans="1:19" ht="12.75">
      <c r="A27" s="54" t="s">
        <v>112</v>
      </c>
      <c r="B27" s="55" t="s">
        <v>113</v>
      </c>
      <c r="C27" s="56"/>
      <c r="D27" s="54" t="s">
        <v>11</v>
      </c>
      <c r="E27" s="56"/>
      <c r="F27" s="54">
        <v>72</v>
      </c>
      <c r="G27" s="54">
        <v>24</v>
      </c>
      <c r="H27" s="37">
        <v>48</v>
      </c>
      <c r="I27" s="54">
        <v>29</v>
      </c>
      <c r="J27" s="54">
        <v>19</v>
      </c>
      <c r="K27" s="56"/>
      <c r="L27" s="56"/>
      <c r="M27" s="56"/>
      <c r="N27" s="56"/>
      <c r="O27" s="29"/>
      <c r="P27" s="29"/>
      <c r="Q27" s="23"/>
      <c r="R27" s="23"/>
      <c r="S27" s="26">
        <v>48</v>
      </c>
    </row>
    <row r="28" spans="1:19" ht="12.75">
      <c r="A28" s="54" t="s">
        <v>114</v>
      </c>
      <c r="B28" s="55" t="s">
        <v>88</v>
      </c>
      <c r="C28" s="56"/>
      <c r="D28" s="54" t="s">
        <v>11</v>
      </c>
      <c r="E28" s="56"/>
      <c r="F28" s="54">
        <v>72</v>
      </c>
      <c r="G28" s="54">
        <v>24</v>
      </c>
      <c r="H28" s="37">
        <v>48</v>
      </c>
      <c r="I28" s="54">
        <v>22</v>
      </c>
      <c r="J28" s="54">
        <v>26</v>
      </c>
      <c r="K28" s="56"/>
      <c r="L28" s="56"/>
      <c r="M28" s="56"/>
      <c r="N28" s="59">
        <v>48</v>
      </c>
      <c r="O28" s="23"/>
      <c r="P28" s="24"/>
      <c r="Q28" s="24"/>
      <c r="R28" s="29"/>
      <c r="S28" s="29"/>
    </row>
    <row r="29" spans="1:19" ht="12.75">
      <c r="A29" s="54" t="s">
        <v>115</v>
      </c>
      <c r="B29" s="55" t="s">
        <v>84</v>
      </c>
      <c r="C29" s="56"/>
      <c r="D29" s="54" t="s">
        <v>11</v>
      </c>
      <c r="E29" s="56"/>
      <c r="F29" s="54">
        <v>252</v>
      </c>
      <c r="G29" s="54">
        <v>84</v>
      </c>
      <c r="H29" s="37">
        <v>168</v>
      </c>
      <c r="I29" s="54">
        <v>2</v>
      </c>
      <c r="J29" s="54">
        <v>166</v>
      </c>
      <c r="K29" s="56"/>
      <c r="L29" s="56"/>
      <c r="M29" s="56"/>
      <c r="N29" s="61">
        <v>50</v>
      </c>
      <c r="O29" s="23">
        <v>30</v>
      </c>
      <c r="P29" s="23">
        <v>40</v>
      </c>
      <c r="Q29" s="26">
        <v>48</v>
      </c>
      <c r="R29" s="27"/>
      <c r="S29" s="23"/>
    </row>
    <row r="30" spans="1:19" ht="12.75">
      <c r="A30" s="54" t="s">
        <v>116</v>
      </c>
      <c r="B30" s="55" t="s">
        <v>50</v>
      </c>
      <c r="C30" s="56"/>
      <c r="D30" s="54" t="s">
        <v>11</v>
      </c>
      <c r="E30" s="54" t="s">
        <v>267</v>
      </c>
      <c r="F30" s="54">
        <v>336</v>
      </c>
      <c r="G30" s="54">
        <v>168</v>
      </c>
      <c r="H30" s="37">
        <v>168</v>
      </c>
      <c r="I30" s="54">
        <v>43</v>
      </c>
      <c r="J30" s="54">
        <v>125</v>
      </c>
      <c r="K30" s="56"/>
      <c r="L30" s="56"/>
      <c r="M30" s="56"/>
      <c r="N30" s="60">
        <v>34</v>
      </c>
      <c r="O30" s="25">
        <v>44</v>
      </c>
      <c r="P30" s="25">
        <v>24</v>
      </c>
      <c r="Q30" s="25">
        <v>38</v>
      </c>
      <c r="R30" s="26">
        <v>28</v>
      </c>
      <c r="S30" s="23"/>
    </row>
    <row r="31" spans="1:19" ht="12.75">
      <c r="A31" s="38" t="s">
        <v>117</v>
      </c>
      <c r="B31" s="39" t="s">
        <v>118</v>
      </c>
      <c r="C31" s="38"/>
      <c r="D31" s="38">
        <v>2</v>
      </c>
      <c r="E31" s="40"/>
      <c r="F31" s="40">
        <f t="shared" ref="F31:J31" si="11">SUM(F32:F33)</f>
        <v>168</v>
      </c>
      <c r="G31" s="40">
        <f t="shared" si="11"/>
        <v>56</v>
      </c>
      <c r="H31" s="40">
        <f t="shared" si="11"/>
        <v>112</v>
      </c>
      <c r="I31" s="40">
        <f t="shared" si="11"/>
        <v>84</v>
      </c>
      <c r="J31" s="40">
        <f t="shared" si="11"/>
        <v>28</v>
      </c>
      <c r="K31" s="40"/>
      <c r="L31" s="40"/>
      <c r="M31" s="40"/>
      <c r="N31" s="40">
        <f t="shared" ref="N31:O31" si="12">SUM(N32:N33)</f>
        <v>56</v>
      </c>
      <c r="O31" s="21">
        <f t="shared" si="12"/>
        <v>56</v>
      </c>
      <c r="P31" s="21"/>
      <c r="Q31" s="21"/>
      <c r="R31" s="21"/>
      <c r="S31" s="21"/>
    </row>
    <row r="32" spans="1:19" ht="12.75">
      <c r="A32" s="54" t="s">
        <v>119</v>
      </c>
      <c r="B32" s="55" t="s">
        <v>86</v>
      </c>
      <c r="C32" s="56"/>
      <c r="D32" s="54" t="s">
        <v>11</v>
      </c>
      <c r="E32" s="56"/>
      <c r="F32" s="54">
        <v>84</v>
      </c>
      <c r="G32" s="54">
        <v>28</v>
      </c>
      <c r="H32" s="37">
        <v>56</v>
      </c>
      <c r="I32" s="54">
        <v>56</v>
      </c>
      <c r="J32" s="54">
        <v>0</v>
      </c>
      <c r="K32" s="56"/>
      <c r="L32" s="56"/>
      <c r="M32" s="56"/>
      <c r="N32" s="59">
        <v>56</v>
      </c>
      <c r="O32" s="23"/>
      <c r="P32" s="24"/>
      <c r="Q32" s="29"/>
      <c r="R32" s="30"/>
      <c r="S32" s="30"/>
    </row>
    <row r="33" spans="1:26" ht="12.75">
      <c r="A33" s="54" t="s">
        <v>120</v>
      </c>
      <c r="B33" s="76" t="s">
        <v>96</v>
      </c>
      <c r="C33" s="56"/>
      <c r="D33" s="54" t="s">
        <v>11</v>
      </c>
      <c r="E33" s="56"/>
      <c r="F33" s="54">
        <v>84</v>
      </c>
      <c r="G33" s="54">
        <v>28</v>
      </c>
      <c r="H33" s="37">
        <v>56</v>
      </c>
      <c r="I33" s="54">
        <v>28</v>
      </c>
      <c r="J33" s="54">
        <v>28</v>
      </c>
      <c r="K33" s="56"/>
      <c r="L33" s="56"/>
      <c r="M33" s="56"/>
      <c r="N33" s="71"/>
      <c r="O33" s="26">
        <v>56</v>
      </c>
      <c r="P33" s="23"/>
      <c r="Q33" s="29"/>
      <c r="R33" s="30"/>
      <c r="S33" s="30"/>
    </row>
    <row r="34" spans="1:26" ht="12.75">
      <c r="A34" s="38" t="s">
        <v>22</v>
      </c>
      <c r="B34" s="39" t="s">
        <v>123</v>
      </c>
      <c r="C34" s="40">
        <f t="shared" ref="C34:D34" si="13">SUM(C35,C45)</f>
        <v>14</v>
      </c>
      <c r="D34" s="40">
        <f t="shared" si="13"/>
        <v>24</v>
      </c>
      <c r="E34" s="40">
        <f>SUM(E35)</f>
        <v>1</v>
      </c>
      <c r="F34" s="40">
        <f t="shared" ref="F34:K34" si="14">SUM(F35,F45)</f>
        <v>4527</v>
      </c>
      <c r="G34" s="40">
        <f t="shared" si="14"/>
        <v>1183</v>
      </c>
      <c r="H34" s="40">
        <f t="shared" si="14"/>
        <v>3344</v>
      </c>
      <c r="I34" s="40">
        <f t="shared" si="14"/>
        <v>1533</v>
      </c>
      <c r="J34" s="40">
        <f t="shared" si="14"/>
        <v>1711</v>
      </c>
      <c r="K34" s="40">
        <f t="shared" si="14"/>
        <v>100</v>
      </c>
      <c r="L34" s="40"/>
      <c r="M34" s="40"/>
      <c r="N34" s="40">
        <f t="shared" ref="N34:S34" si="15">SUM(N35,N45)</f>
        <v>424</v>
      </c>
      <c r="O34" s="21">
        <f t="shared" si="15"/>
        <v>662</v>
      </c>
      <c r="P34" s="21">
        <f t="shared" si="15"/>
        <v>548</v>
      </c>
      <c r="Q34" s="21">
        <f t="shared" si="15"/>
        <v>706</v>
      </c>
      <c r="R34" s="21">
        <f t="shared" si="15"/>
        <v>584</v>
      </c>
      <c r="S34" s="21">
        <f t="shared" si="15"/>
        <v>420</v>
      </c>
    </row>
    <row r="35" spans="1:26" ht="12.75">
      <c r="A35" s="44" t="s">
        <v>9</v>
      </c>
      <c r="B35" s="45" t="s">
        <v>124</v>
      </c>
      <c r="C35" s="44">
        <v>2</v>
      </c>
      <c r="D35" s="44">
        <v>5</v>
      </c>
      <c r="E35" s="44">
        <v>1</v>
      </c>
      <c r="F35" s="46">
        <f t="shared" ref="F35:J35" si="16">SUM(F36:F44)</f>
        <v>829</v>
      </c>
      <c r="G35" s="46">
        <f t="shared" si="16"/>
        <v>276</v>
      </c>
      <c r="H35" s="46">
        <f t="shared" si="16"/>
        <v>553</v>
      </c>
      <c r="I35" s="46">
        <f t="shared" si="16"/>
        <v>327</v>
      </c>
      <c r="J35" s="46">
        <f t="shared" si="16"/>
        <v>226</v>
      </c>
      <c r="K35" s="46"/>
      <c r="L35" s="46"/>
      <c r="M35" s="46"/>
      <c r="N35" s="46">
        <f t="shared" ref="N35:S35" si="17">SUM(N36:N44)</f>
        <v>172</v>
      </c>
      <c r="O35" s="22">
        <f t="shared" si="17"/>
        <v>130</v>
      </c>
      <c r="P35" s="22">
        <f t="shared" si="17"/>
        <v>50</v>
      </c>
      <c r="Q35" s="22">
        <f t="shared" si="17"/>
        <v>86</v>
      </c>
      <c r="R35" s="22">
        <f t="shared" si="17"/>
        <v>33</v>
      </c>
      <c r="S35" s="22">
        <f t="shared" si="17"/>
        <v>82</v>
      </c>
    </row>
    <row r="36" spans="1:26" ht="12.75">
      <c r="A36" s="54" t="s">
        <v>10</v>
      </c>
      <c r="B36" s="76" t="s">
        <v>271</v>
      </c>
      <c r="C36" s="54"/>
      <c r="D36" s="54" t="s">
        <v>11</v>
      </c>
      <c r="E36" s="56"/>
      <c r="F36" s="54">
        <v>144</v>
      </c>
      <c r="G36" s="54">
        <v>48</v>
      </c>
      <c r="H36" s="37">
        <v>96</v>
      </c>
      <c r="I36" s="54">
        <v>46</v>
      </c>
      <c r="J36" s="54">
        <v>50</v>
      </c>
      <c r="K36" s="56"/>
      <c r="L36" s="56"/>
      <c r="M36" s="56"/>
      <c r="N36" s="61">
        <v>40</v>
      </c>
      <c r="O36" s="59">
        <v>56</v>
      </c>
      <c r="P36" s="71"/>
      <c r="Q36" s="71"/>
      <c r="R36" s="24"/>
      <c r="S36" s="24"/>
    </row>
    <row r="37" spans="1:26" ht="12.75">
      <c r="A37" s="54" t="s">
        <v>12</v>
      </c>
      <c r="B37" s="55" t="s">
        <v>272</v>
      </c>
      <c r="C37" s="54" t="s">
        <v>28</v>
      </c>
      <c r="D37" s="54"/>
      <c r="E37" s="56"/>
      <c r="F37" s="54">
        <v>153</v>
      </c>
      <c r="G37" s="54">
        <v>51</v>
      </c>
      <c r="H37" s="37">
        <v>102</v>
      </c>
      <c r="I37" s="54">
        <v>54</v>
      </c>
      <c r="J37" s="54">
        <v>48</v>
      </c>
      <c r="K37" s="56"/>
      <c r="L37" s="56"/>
      <c r="M37" s="56"/>
      <c r="N37" s="61">
        <v>64</v>
      </c>
      <c r="O37" s="57">
        <v>38</v>
      </c>
      <c r="P37" s="71"/>
      <c r="Q37" s="71"/>
      <c r="R37" s="24"/>
      <c r="S37" s="24"/>
    </row>
    <row r="38" spans="1:26" ht="12.75">
      <c r="A38" s="54" t="s">
        <v>13</v>
      </c>
      <c r="B38" s="55" t="s">
        <v>52</v>
      </c>
      <c r="C38" s="54"/>
      <c r="D38" s="54" t="s">
        <v>11</v>
      </c>
      <c r="E38" s="56"/>
      <c r="F38" s="54">
        <v>54</v>
      </c>
      <c r="G38" s="54">
        <v>18</v>
      </c>
      <c r="H38" s="37">
        <v>36</v>
      </c>
      <c r="I38" s="54">
        <v>32</v>
      </c>
      <c r="J38" s="54">
        <v>4</v>
      </c>
      <c r="K38" s="56"/>
      <c r="L38" s="56"/>
      <c r="M38" s="56"/>
      <c r="N38" s="59">
        <v>36</v>
      </c>
      <c r="O38" s="61"/>
      <c r="P38" s="71"/>
      <c r="Q38" s="61"/>
      <c r="R38" s="24"/>
      <c r="S38" s="24"/>
    </row>
    <row r="39" spans="1:26" ht="12.75">
      <c r="A39" s="54" t="s">
        <v>14</v>
      </c>
      <c r="B39" s="76" t="s">
        <v>273</v>
      </c>
      <c r="C39" s="54" t="s">
        <v>28</v>
      </c>
      <c r="D39" s="54"/>
      <c r="E39" s="56"/>
      <c r="F39" s="54">
        <v>93</v>
      </c>
      <c r="G39" s="54">
        <v>31</v>
      </c>
      <c r="H39" s="37">
        <v>62</v>
      </c>
      <c r="I39" s="54">
        <v>38</v>
      </c>
      <c r="J39" s="54">
        <v>24</v>
      </c>
      <c r="K39" s="56"/>
      <c r="L39" s="56"/>
      <c r="M39" s="56"/>
      <c r="N39" s="71"/>
      <c r="O39" s="71"/>
      <c r="P39" s="61"/>
      <c r="Q39" s="57">
        <v>62</v>
      </c>
      <c r="R39" s="23"/>
      <c r="S39" s="24"/>
    </row>
    <row r="40" spans="1:26" ht="25.5">
      <c r="A40" s="78" t="s">
        <v>15</v>
      </c>
      <c r="B40" s="440" t="s">
        <v>125</v>
      </c>
      <c r="C40" s="80"/>
      <c r="D40" s="78" t="s">
        <v>11</v>
      </c>
      <c r="E40" s="80"/>
      <c r="F40" s="78">
        <v>111</v>
      </c>
      <c r="G40" s="78">
        <v>37</v>
      </c>
      <c r="H40" s="81">
        <v>74</v>
      </c>
      <c r="I40" s="78">
        <v>14</v>
      </c>
      <c r="J40" s="78">
        <v>60</v>
      </c>
      <c r="K40" s="80"/>
      <c r="L40" s="80"/>
      <c r="M40" s="80"/>
      <c r="N40" s="83"/>
      <c r="O40" s="84"/>
      <c r="P40" s="83">
        <v>50</v>
      </c>
      <c r="Q40" s="82">
        <v>24</v>
      </c>
      <c r="R40" s="33"/>
      <c r="S40" s="33"/>
      <c r="T40" s="8"/>
      <c r="U40" s="8"/>
      <c r="V40" s="8"/>
      <c r="W40" s="8"/>
      <c r="X40" s="8"/>
      <c r="Y40" s="8"/>
      <c r="Z40" s="8"/>
    </row>
    <row r="41" spans="1:26" ht="12.75">
      <c r="A41" s="54" t="s">
        <v>19</v>
      </c>
      <c r="B41" s="55" t="s">
        <v>196</v>
      </c>
      <c r="C41" s="56"/>
      <c r="D41" s="54" t="s">
        <v>11</v>
      </c>
      <c r="E41" s="56"/>
      <c r="F41" s="54">
        <v>105</v>
      </c>
      <c r="G41" s="54">
        <v>35</v>
      </c>
      <c r="H41" s="37">
        <v>70</v>
      </c>
      <c r="I41" s="54">
        <v>50</v>
      </c>
      <c r="J41" s="54">
        <v>20</v>
      </c>
      <c r="K41" s="56"/>
      <c r="L41" s="56"/>
      <c r="M41" s="56"/>
      <c r="N41" s="71"/>
      <c r="O41" s="71"/>
      <c r="P41" s="61"/>
      <c r="Q41" s="71"/>
      <c r="R41" s="23">
        <v>33</v>
      </c>
      <c r="S41" s="26">
        <v>37</v>
      </c>
    </row>
    <row r="42" spans="1:26" ht="12.75">
      <c r="A42" s="54" t="s">
        <v>54</v>
      </c>
      <c r="B42" s="55" t="s">
        <v>16</v>
      </c>
      <c r="C42" s="56"/>
      <c r="D42" s="54" t="s">
        <v>11</v>
      </c>
      <c r="E42" s="56"/>
      <c r="F42" s="54">
        <v>102</v>
      </c>
      <c r="G42" s="54">
        <v>34</v>
      </c>
      <c r="H42" s="37">
        <v>68</v>
      </c>
      <c r="I42" s="54">
        <v>68</v>
      </c>
      <c r="J42" s="54"/>
      <c r="K42" s="56"/>
      <c r="L42" s="56"/>
      <c r="M42" s="56"/>
      <c r="N42" s="61">
        <v>32</v>
      </c>
      <c r="O42" s="59">
        <v>36</v>
      </c>
      <c r="P42" s="61"/>
      <c r="Q42" s="71"/>
      <c r="R42" s="24"/>
      <c r="S42" s="24"/>
    </row>
    <row r="43" spans="1:26" ht="12.75">
      <c r="A43" s="54"/>
      <c r="B43" s="85" t="s">
        <v>128</v>
      </c>
      <c r="C43" s="56"/>
      <c r="D43" s="54"/>
      <c r="E43" s="56"/>
      <c r="F43" s="56"/>
      <c r="G43" s="56"/>
      <c r="H43" s="86"/>
      <c r="I43" s="56"/>
      <c r="J43" s="56"/>
      <c r="K43" s="56"/>
      <c r="L43" s="56"/>
      <c r="M43" s="56"/>
      <c r="N43" s="71"/>
      <c r="O43" s="71"/>
      <c r="P43" s="71"/>
      <c r="Q43" s="71"/>
      <c r="R43" s="24"/>
      <c r="S43" s="24"/>
    </row>
    <row r="44" spans="1:26" ht="12.75">
      <c r="A44" s="54" t="s">
        <v>126</v>
      </c>
      <c r="B44" s="55" t="s">
        <v>276</v>
      </c>
      <c r="C44" s="54"/>
      <c r="D44" s="54"/>
      <c r="E44" s="54" t="s">
        <v>17</v>
      </c>
      <c r="F44" s="54">
        <v>67</v>
      </c>
      <c r="G44" s="54">
        <v>22</v>
      </c>
      <c r="H44" s="37">
        <v>45</v>
      </c>
      <c r="I44" s="54">
        <v>25</v>
      </c>
      <c r="J44" s="54">
        <v>20</v>
      </c>
      <c r="K44" s="56"/>
      <c r="L44" s="56"/>
      <c r="M44" s="56"/>
      <c r="N44" s="61"/>
      <c r="O44" s="71"/>
      <c r="P44" s="71"/>
      <c r="Q44" s="61"/>
      <c r="R44" s="24"/>
      <c r="S44" s="25">
        <v>45</v>
      </c>
    </row>
    <row r="45" spans="1:26" ht="12.75">
      <c r="A45" s="89" t="s">
        <v>23</v>
      </c>
      <c r="B45" s="90" t="s">
        <v>24</v>
      </c>
      <c r="C45" s="91">
        <f t="shared" ref="C45:D45" si="18">SUM(C46,C51,C56,C59,C63)</f>
        <v>12</v>
      </c>
      <c r="D45" s="91">
        <f t="shared" si="18"/>
        <v>19</v>
      </c>
      <c r="E45" s="91"/>
      <c r="F45" s="91">
        <f t="shared" ref="F45:J45" si="19">SUM(F46,F51,F56,F59,F63)</f>
        <v>3698</v>
      </c>
      <c r="G45" s="91">
        <f t="shared" si="19"/>
        <v>907</v>
      </c>
      <c r="H45" s="91">
        <f t="shared" si="19"/>
        <v>2791</v>
      </c>
      <c r="I45" s="91">
        <f t="shared" si="19"/>
        <v>1206</v>
      </c>
      <c r="J45" s="91">
        <f t="shared" si="19"/>
        <v>1485</v>
      </c>
      <c r="K45" s="91">
        <f>SUM(K46,K51)</f>
        <v>100</v>
      </c>
      <c r="L45" s="91"/>
      <c r="M45" s="91"/>
      <c r="N45" s="91">
        <f>SUM(N46,N51)</f>
        <v>252</v>
      </c>
      <c r="O45" s="91">
        <f>SUM(O46,O51,O63)</f>
        <v>532</v>
      </c>
      <c r="P45" s="91">
        <f t="shared" ref="P45:Q45" si="20">SUM(P46,P51)</f>
        <v>498</v>
      </c>
      <c r="Q45" s="91">
        <f t="shared" si="20"/>
        <v>620</v>
      </c>
      <c r="R45" s="91">
        <f>SUM(R46,R51,R56,R59,R63)</f>
        <v>551</v>
      </c>
      <c r="S45" s="91">
        <f>SUM(S56,S59)</f>
        <v>338</v>
      </c>
    </row>
    <row r="46" spans="1:26" ht="12.75">
      <c r="A46" s="92" t="s">
        <v>25</v>
      </c>
      <c r="B46" s="93" t="s">
        <v>277</v>
      </c>
      <c r="C46" s="92">
        <v>3</v>
      </c>
      <c r="D46" s="92">
        <v>6</v>
      </c>
      <c r="E46" s="94"/>
      <c r="F46" s="94">
        <f t="shared" ref="F46:J46" si="21">SUM(F47:F50)</f>
        <v>1464</v>
      </c>
      <c r="G46" s="94">
        <f t="shared" si="21"/>
        <v>404</v>
      </c>
      <c r="H46" s="94">
        <f t="shared" si="21"/>
        <v>1060</v>
      </c>
      <c r="I46" s="94">
        <f t="shared" si="21"/>
        <v>544</v>
      </c>
      <c r="J46" s="94">
        <f t="shared" si="21"/>
        <v>466</v>
      </c>
      <c r="K46" s="94">
        <f>SUM(K47)</f>
        <v>50</v>
      </c>
      <c r="L46" s="94"/>
      <c r="M46" s="94"/>
      <c r="N46" s="94">
        <f t="shared" ref="N46:Q46" si="22">SUM(N47:N50)</f>
        <v>144</v>
      </c>
      <c r="O46" s="95">
        <f t="shared" si="22"/>
        <v>124</v>
      </c>
      <c r="P46" s="95">
        <f t="shared" si="22"/>
        <v>374</v>
      </c>
      <c r="Q46" s="95">
        <f t="shared" si="22"/>
        <v>418</v>
      </c>
      <c r="R46" s="95"/>
      <c r="S46" s="95"/>
    </row>
    <row r="47" spans="1:26" ht="12.75">
      <c r="A47" s="54" t="s">
        <v>27</v>
      </c>
      <c r="B47" s="76" t="s">
        <v>278</v>
      </c>
      <c r="C47" s="61" t="s">
        <v>285</v>
      </c>
      <c r="D47" s="61" t="s">
        <v>135</v>
      </c>
      <c r="E47" s="71"/>
      <c r="F47" s="61">
        <v>1098</v>
      </c>
      <c r="G47" s="61">
        <v>366</v>
      </c>
      <c r="H47" s="70">
        <v>732</v>
      </c>
      <c r="I47" s="61">
        <v>486</v>
      </c>
      <c r="J47" s="61">
        <v>196</v>
      </c>
      <c r="K47" s="61">
        <v>50</v>
      </c>
      <c r="L47" s="71"/>
      <c r="M47" s="71"/>
      <c r="N47" s="59">
        <v>144</v>
      </c>
      <c r="O47" s="26">
        <v>124</v>
      </c>
      <c r="P47" s="31">
        <v>242</v>
      </c>
      <c r="Q47" s="31">
        <v>222</v>
      </c>
      <c r="R47" s="97"/>
      <c r="S47" s="97"/>
    </row>
    <row r="48" spans="1:26" ht="12.75">
      <c r="A48" s="54" t="s">
        <v>44</v>
      </c>
      <c r="B48" s="76" t="s">
        <v>280</v>
      </c>
      <c r="C48" s="61"/>
      <c r="D48" s="61" t="s">
        <v>11</v>
      </c>
      <c r="E48" s="71"/>
      <c r="F48" s="61">
        <v>114</v>
      </c>
      <c r="G48" s="61">
        <v>38</v>
      </c>
      <c r="H48" s="70">
        <v>76</v>
      </c>
      <c r="I48" s="61">
        <v>58</v>
      </c>
      <c r="J48" s="61">
        <v>18</v>
      </c>
      <c r="K48" s="71"/>
      <c r="L48" s="71"/>
      <c r="M48" s="71"/>
      <c r="N48" s="61"/>
      <c r="O48" s="23"/>
      <c r="P48" s="23">
        <v>48</v>
      </c>
      <c r="Q48" s="26">
        <v>28</v>
      </c>
      <c r="R48" s="97"/>
      <c r="S48" s="97"/>
    </row>
    <row r="49" spans="1:19" ht="12.75">
      <c r="A49" s="54" t="s">
        <v>29</v>
      </c>
      <c r="B49" s="76" t="s">
        <v>30</v>
      </c>
      <c r="C49" s="701" t="s">
        <v>26</v>
      </c>
      <c r="D49" s="61" t="s">
        <v>11</v>
      </c>
      <c r="E49" s="71"/>
      <c r="F49" s="61">
        <v>180</v>
      </c>
      <c r="G49" s="61"/>
      <c r="H49" s="70">
        <v>180</v>
      </c>
      <c r="I49" s="61"/>
      <c r="J49" s="61">
        <v>180</v>
      </c>
      <c r="K49" s="71"/>
      <c r="L49" s="71"/>
      <c r="M49" s="71"/>
      <c r="N49" s="61"/>
      <c r="O49" s="23"/>
      <c r="P49" s="23">
        <v>84</v>
      </c>
      <c r="Q49" s="26">
        <v>96</v>
      </c>
      <c r="R49" s="97"/>
      <c r="S49" s="97"/>
    </row>
    <row r="50" spans="1:19" ht="25.5">
      <c r="A50" s="54" t="s">
        <v>31</v>
      </c>
      <c r="B50" s="76" t="s">
        <v>222</v>
      </c>
      <c r="C50" s="654"/>
      <c r="D50" s="61" t="s">
        <v>11</v>
      </c>
      <c r="E50" s="71"/>
      <c r="F50" s="61">
        <v>72</v>
      </c>
      <c r="G50" s="61"/>
      <c r="H50" s="70">
        <v>72</v>
      </c>
      <c r="I50" s="61"/>
      <c r="J50" s="61">
        <v>72</v>
      </c>
      <c r="K50" s="71"/>
      <c r="L50" s="71"/>
      <c r="M50" s="71"/>
      <c r="N50" s="71"/>
      <c r="O50" s="23"/>
      <c r="P50" s="24"/>
      <c r="Q50" s="26">
        <v>72</v>
      </c>
      <c r="R50" s="97"/>
      <c r="S50" s="97"/>
    </row>
    <row r="51" spans="1:19" ht="38.25">
      <c r="A51" s="92" t="s">
        <v>55</v>
      </c>
      <c r="B51" s="93" t="s">
        <v>317</v>
      </c>
      <c r="C51" s="92">
        <v>4</v>
      </c>
      <c r="D51" s="92">
        <v>6</v>
      </c>
      <c r="E51" s="94"/>
      <c r="F51" s="94">
        <f t="shared" ref="F51:K51" si="23">SUM(F52:F55)</f>
        <v>1353</v>
      </c>
      <c r="G51" s="94">
        <f t="shared" si="23"/>
        <v>355</v>
      </c>
      <c r="H51" s="94">
        <f t="shared" si="23"/>
        <v>998</v>
      </c>
      <c r="I51" s="94">
        <f t="shared" si="23"/>
        <v>413</v>
      </c>
      <c r="J51" s="94">
        <f t="shared" si="23"/>
        <v>535</v>
      </c>
      <c r="K51" s="94">
        <f t="shared" si="23"/>
        <v>50</v>
      </c>
      <c r="L51" s="94"/>
      <c r="M51" s="94"/>
      <c r="N51" s="94">
        <f t="shared" ref="N51:R51" si="24">SUM(N52:N55)</f>
        <v>108</v>
      </c>
      <c r="O51" s="95">
        <f t="shared" si="24"/>
        <v>96</v>
      </c>
      <c r="P51" s="95">
        <f t="shared" si="24"/>
        <v>124</v>
      </c>
      <c r="Q51" s="95">
        <f t="shared" si="24"/>
        <v>202</v>
      </c>
      <c r="R51" s="95">
        <f t="shared" si="24"/>
        <v>468</v>
      </c>
      <c r="S51" s="95"/>
    </row>
    <row r="52" spans="1:19" ht="38.25">
      <c r="A52" s="78" t="s">
        <v>57</v>
      </c>
      <c r="B52" s="102" t="s">
        <v>318</v>
      </c>
      <c r="C52" s="78" t="s">
        <v>285</v>
      </c>
      <c r="D52" s="78" t="s">
        <v>279</v>
      </c>
      <c r="E52" s="80"/>
      <c r="F52" s="83">
        <v>795</v>
      </c>
      <c r="G52" s="83">
        <v>265</v>
      </c>
      <c r="H52" s="88">
        <v>530</v>
      </c>
      <c r="I52" s="83">
        <v>312</v>
      </c>
      <c r="J52" s="83">
        <v>168</v>
      </c>
      <c r="K52" s="83">
        <v>50</v>
      </c>
      <c r="L52" s="84"/>
      <c r="M52" s="84"/>
      <c r="N52" s="82">
        <v>108</v>
      </c>
      <c r="O52" s="10">
        <v>96</v>
      </c>
      <c r="P52" s="10">
        <v>124</v>
      </c>
      <c r="Q52" s="15">
        <v>126</v>
      </c>
      <c r="R52" s="15">
        <v>76</v>
      </c>
      <c r="S52" s="11"/>
    </row>
    <row r="53" spans="1:19" ht="12.75">
      <c r="A53" s="54" t="s">
        <v>216</v>
      </c>
      <c r="B53" s="98" t="s">
        <v>319</v>
      </c>
      <c r="C53" s="27" t="s">
        <v>28</v>
      </c>
      <c r="D53" s="27" t="s">
        <v>11</v>
      </c>
      <c r="E53" s="29"/>
      <c r="F53" s="23">
        <v>270</v>
      </c>
      <c r="G53" s="23">
        <v>90</v>
      </c>
      <c r="H53" s="18">
        <v>180</v>
      </c>
      <c r="I53" s="23">
        <v>101</v>
      </c>
      <c r="J53" s="23">
        <v>79</v>
      </c>
      <c r="K53" s="24"/>
      <c r="L53" s="24"/>
      <c r="M53" s="24"/>
      <c r="N53" s="24"/>
      <c r="O53" s="23"/>
      <c r="P53" s="23"/>
      <c r="Q53" s="26">
        <v>40</v>
      </c>
      <c r="R53" s="31">
        <v>140</v>
      </c>
      <c r="S53" s="29"/>
    </row>
    <row r="54" spans="1:19" ht="12.75">
      <c r="A54" s="54" t="s">
        <v>59</v>
      </c>
      <c r="B54" s="98" t="s">
        <v>30</v>
      </c>
      <c r="C54" s="690" t="s">
        <v>26</v>
      </c>
      <c r="D54" s="27" t="s">
        <v>11</v>
      </c>
      <c r="E54" s="29"/>
      <c r="F54" s="23">
        <v>72</v>
      </c>
      <c r="G54" s="23"/>
      <c r="H54" s="18">
        <v>72</v>
      </c>
      <c r="I54" s="23"/>
      <c r="J54" s="23">
        <v>72</v>
      </c>
      <c r="K54" s="24"/>
      <c r="L54" s="24"/>
      <c r="M54" s="24"/>
      <c r="N54" s="24"/>
      <c r="O54" s="23"/>
      <c r="P54" s="23"/>
      <c r="Q54" s="27">
        <v>36</v>
      </c>
      <c r="R54" s="26">
        <v>36</v>
      </c>
      <c r="S54" s="29"/>
    </row>
    <row r="55" spans="1:19" ht="12.75">
      <c r="A55" s="54" t="s">
        <v>60</v>
      </c>
      <c r="B55" s="98" t="s">
        <v>222</v>
      </c>
      <c r="C55" s="654"/>
      <c r="D55" s="27" t="s">
        <v>11</v>
      </c>
      <c r="E55" s="29"/>
      <c r="F55" s="23">
        <v>216</v>
      </c>
      <c r="G55" s="23"/>
      <c r="H55" s="18">
        <v>216</v>
      </c>
      <c r="I55" s="23"/>
      <c r="J55" s="23">
        <v>216</v>
      </c>
      <c r="K55" s="24"/>
      <c r="L55" s="24"/>
      <c r="M55" s="24"/>
      <c r="N55" s="24"/>
      <c r="O55" s="23"/>
      <c r="P55" s="23"/>
      <c r="Q55" s="29"/>
      <c r="R55" s="26">
        <v>216</v>
      </c>
      <c r="S55" s="29"/>
    </row>
    <row r="56" spans="1:19" ht="38.25">
      <c r="A56" s="99" t="s">
        <v>133</v>
      </c>
      <c r="B56" s="100" t="s">
        <v>320</v>
      </c>
      <c r="C56" s="99">
        <v>2</v>
      </c>
      <c r="D56" s="99">
        <v>2</v>
      </c>
      <c r="E56" s="95"/>
      <c r="F56" s="95">
        <f t="shared" ref="F56:J56" si="25">SUM(F57:F58)</f>
        <v>241</v>
      </c>
      <c r="G56" s="95">
        <f t="shared" si="25"/>
        <v>56</v>
      </c>
      <c r="H56" s="95">
        <f t="shared" si="25"/>
        <v>185</v>
      </c>
      <c r="I56" s="95">
        <f t="shared" si="25"/>
        <v>89</v>
      </c>
      <c r="J56" s="95">
        <f t="shared" si="25"/>
        <v>96</v>
      </c>
      <c r="K56" s="95"/>
      <c r="L56" s="95"/>
      <c r="M56" s="95"/>
      <c r="N56" s="95"/>
      <c r="O56" s="441"/>
      <c r="P56" s="95"/>
      <c r="Q56" s="95"/>
      <c r="R56" s="95">
        <f t="shared" ref="R56:S56" si="26">SUM(R57:R58)</f>
        <v>21</v>
      </c>
      <c r="S56" s="95">
        <f t="shared" si="26"/>
        <v>164</v>
      </c>
    </row>
    <row r="57" spans="1:19" ht="38.25">
      <c r="A57" s="9" t="s">
        <v>134</v>
      </c>
      <c r="B57" s="3" t="s">
        <v>321</v>
      </c>
      <c r="C57" s="9" t="s">
        <v>28</v>
      </c>
      <c r="D57" s="9" t="s">
        <v>11</v>
      </c>
      <c r="E57" s="11"/>
      <c r="F57" s="13">
        <v>169</v>
      </c>
      <c r="G57" s="13">
        <v>56</v>
      </c>
      <c r="H57" s="6">
        <v>113</v>
      </c>
      <c r="I57" s="13">
        <v>89</v>
      </c>
      <c r="J57" s="13">
        <v>24</v>
      </c>
      <c r="K57" s="13"/>
      <c r="L57" s="33"/>
      <c r="M57" s="33"/>
      <c r="N57" s="13"/>
      <c r="O57" s="442"/>
      <c r="P57" s="13"/>
      <c r="Q57" s="13"/>
      <c r="R57" s="10">
        <v>21</v>
      </c>
      <c r="S57" s="15">
        <v>92</v>
      </c>
    </row>
    <row r="58" spans="1:19" ht="12.75">
      <c r="A58" s="27" t="s">
        <v>137</v>
      </c>
      <c r="B58" s="98" t="s">
        <v>222</v>
      </c>
      <c r="C58" s="27" t="s">
        <v>26</v>
      </c>
      <c r="D58" s="27" t="s">
        <v>11</v>
      </c>
      <c r="E58" s="29"/>
      <c r="F58" s="23">
        <v>72</v>
      </c>
      <c r="G58" s="23"/>
      <c r="H58" s="18">
        <v>72</v>
      </c>
      <c r="I58" s="23"/>
      <c r="J58" s="23">
        <v>72</v>
      </c>
      <c r="K58" s="24"/>
      <c r="L58" s="24"/>
      <c r="M58" s="24"/>
      <c r="N58" s="23"/>
      <c r="O58" s="24"/>
      <c r="P58" s="24"/>
      <c r="Q58" s="23"/>
      <c r="R58" s="29"/>
      <c r="S58" s="26">
        <v>72</v>
      </c>
    </row>
    <row r="59" spans="1:19" ht="25.5">
      <c r="A59" s="99" t="s">
        <v>138</v>
      </c>
      <c r="B59" s="103" t="s">
        <v>322</v>
      </c>
      <c r="C59" s="99">
        <v>1</v>
      </c>
      <c r="D59" s="99">
        <v>3</v>
      </c>
      <c r="E59" s="95"/>
      <c r="F59" s="95">
        <f t="shared" ref="F59:J59" si="27">SUM(F60:F62)</f>
        <v>298</v>
      </c>
      <c r="G59" s="95">
        <f t="shared" si="27"/>
        <v>62</v>
      </c>
      <c r="H59" s="95">
        <f t="shared" si="27"/>
        <v>236</v>
      </c>
      <c r="I59" s="95">
        <f t="shared" si="27"/>
        <v>110</v>
      </c>
      <c r="J59" s="95">
        <f t="shared" si="27"/>
        <v>126</v>
      </c>
      <c r="K59" s="95"/>
      <c r="L59" s="95"/>
      <c r="M59" s="95"/>
      <c r="N59" s="95"/>
      <c r="O59" s="95"/>
      <c r="P59" s="95"/>
      <c r="Q59" s="95"/>
      <c r="R59" s="95">
        <f t="shared" ref="R59:S59" si="28">SUM(R60:R62)</f>
        <v>62</v>
      </c>
      <c r="S59" s="95">
        <f t="shared" si="28"/>
        <v>174</v>
      </c>
    </row>
    <row r="60" spans="1:19" ht="12.75">
      <c r="A60" s="27" t="s">
        <v>139</v>
      </c>
      <c r="B60" s="102" t="s">
        <v>323</v>
      </c>
      <c r="C60" s="27"/>
      <c r="D60" s="27" t="s">
        <v>11</v>
      </c>
      <c r="E60" s="29"/>
      <c r="F60" s="23">
        <v>92</v>
      </c>
      <c r="G60" s="23">
        <v>30</v>
      </c>
      <c r="H60" s="18">
        <v>62</v>
      </c>
      <c r="I60" s="23">
        <v>50</v>
      </c>
      <c r="J60" s="23">
        <v>12</v>
      </c>
      <c r="K60" s="24"/>
      <c r="L60" s="24"/>
      <c r="M60" s="24"/>
      <c r="N60" s="24"/>
      <c r="O60" s="23"/>
      <c r="P60" s="24"/>
      <c r="Q60" s="23"/>
      <c r="R60" s="26">
        <v>62</v>
      </c>
      <c r="S60" s="29"/>
    </row>
    <row r="61" spans="1:19" ht="12.75">
      <c r="A61" s="27" t="s">
        <v>233</v>
      </c>
      <c r="B61" s="98" t="s">
        <v>324</v>
      </c>
      <c r="C61" s="29"/>
      <c r="D61" s="27" t="s">
        <v>11</v>
      </c>
      <c r="E61" s="29"/>
      <c r="F61" s="23">
        <v>98</v>
      </c>
      <c r="G61" s="23">
        <v>32</v>
      </c>
      <c r="H61" s="18">
        <v>66</v>
      </c>
      <c r="I61" s="23">
        <v>60</v>
      </c>
      <c r="J61" s="23">
        <v>6</v>
      </c>
      <c r="K61" s="24"/>
      <c r="L61" s="24"/>
      <c r="M61" s="24"/>
      <c r="N61" s="24"/>
      <c r="O61" s="23"/>
      <c r="P61" s="24"/>
      <c r="Q61" s="24"/>
      <c r="R61" s="23"/>
      <c r="S61" s="26">
        <v>66</v>
      </c>
    </row>
    <row r="62" spans="1:19" ht="12.75">
      <c r="A62" s="27" t="s">
        <v>140</v>
      </c>
      <c r="B62" s="98" t="s">
        <v>222</v>
      </c>
      <c r="C62" s="27" t="s">
        <v>26</v>
      </c>
      <c r="D62" s="27" t="s">
        <v>11</v>
      </c>
      <c r="E62" s="29"/>
      <c r="F62" s="23">
        <v>108</v>
      </c>
      <c r="G62" s="23"/>
      <c r="H62" s="18">
        <v>108</v>
      </c>
      <c r="I62" s="23"/>
      <c r="J62" s="23">
        <v>108</v>
      </c>
      <c r="K62" s="24"/>
      <c r="L62" s="24"/>
      <c r="M62" s="24"/>
      <c r="N62" s="24"/>
      <c r="O62" s="23"/>
      <c r="P62" s="24"/>
      <c r="Q62" s="24"/>
      <c r="R62" s="23"/>
      <c r="S62" s="26">
        <v>108</v>
      </c>
    </row>
    <row r="63" spans="1:19" ht="38.25">
      <c r="A63" s="99" t="s">
        <v>141</v>
      </c>
      <c r="B63" s="103" t="s">
        <v>325</v>
      </c>
      <c r="C63" s="99">
        <v>2</v>
      </c>
      <c r="D63" s="99">
        <v>2</v>
      </c>
      <c r="E63" s="99"/>
      <c r="F63" s="95">
        <f t="shared" ref="F63:J63" si="29">SUM(F64:F66)</f>
        <v>342</v>
      </c>
      <c r="G63" s="95">
        <f t="shared" si="29"/>
        <v>30</v>
      </c>
      <c r="H63" s="95">
        <f t="shared" si="29"/>
        <v>312</v>
      </c>
      <c r="I63" s="95">
        <f t="shared" si="29"/>
        <v>50</v>
      </c>
      <c r="J63" s="95">
        <f t="shared" si="29"/>
        <v>262</v>
      </c>
      <c r="K63" s="95"/>
      <c r="L63" s="95"/>
      <c r="M63" s="95"/>
      <c r="N63" s="95"/>
      <c r="O63" s="95">
        <f>SUM(O64:O66)</f>
        <v>312</v>
      </c>
      <c r="P63" s="95"/>
      <c r="Q63" s="95"/>
      <c r="R63" s="95"/>
      <c r="S63" s="95"/>
    </row>
    <row r="64" spans="1:19" ht="12.75">
      <c r="A64" s="27" t="s">
        <v>142</v>
      </c>
      <c r="B64" s="102" t="s">
        <v>326</v>
      </c>
      <c r="C64" s="27" t="s">
        <v>28</v>
      </c>
      <c r="D64" s="29"/>
      <c r="E64" s="27"/>
      <c r="F64" s="23">
        <v>90</v>
      </c>
      <c r="G64" s="23">
        <v>30</v>
      </c>
      <c r="H64" s="18">
        <v>60</v>
      </c>
      <c r="I64" s="23">
        <v>50</v>
      </c>
      <c r="J64" s="23">
        <v>10</v>
      </c>
      <c r="K64" s="24"/>
      <c r="L64" s="24"/>
      <c r="M64" s="24"/>
      <c r="N64" s="24"/>
      <c r="O64" s="31">
        <v>60</v>
      </c>
      <c r="P64" s="24"/>
      <c r="Q64" s="23"/>
      <c r="R64" s="23"/>
      <c r="S64" s="24"/>
    </row>
    <row r="65" spans="1:19" ht="12.75">
      <c r="A65" s="27" t="s">
        <v>143</v>
      </c>
      <c r="B65" s="98" t="s">
        <v>30</v>
      </c>
      <c r="C65" s="702" t="s">
        <v>26</v>
      </c>
      <c r="D65" s="27" t="s">
        <v>11</v>
      </c>
      <c r="E65" s="29"/>
      <c r="F65" s="23">
        <v>72</v>
      </c>
      <c r="G65" s="23"/>
      <c r="H65" s="18">
        <v>72</v>
      </c>
      <c r="I65" s="23"/>
      <c r="J65" s="23">
        <v>72</v>
      </c>
      <c r="K65" s="24"/>
      <c r="L65" s="24"/>
      <c r="M65" s="24"/>
      <c r="N65" s="24"/>
      <c r="O65" s="26">
        <v>72</v>
      </c>
      <c r="P65" s="24"/>
      <c r="Q65" s="23"/>
      <c r="R65" s="24"/>
      <c r="S65" s="23"/>
    </row>
    <row r="66" spans="1:19" ht="12.75">
      <c r="A66" s="23" t="s">
        <v>144</v>
      </c>
      <c r="B66" s="104" t="s">
        <v>32</v>
      </c>
      <c r="C66" s="654"/>
      <c r="D66" s="27" t="s">
        <v>11</v>
      </c>
      <c r="E66" s="24"/>
      <c r="F66" s="23">
        <v>180</v>
      </c>
      <c r="G66" s="24"/>
      <c r="H66" s="18">
        <v>180</v>
      </c>
      <c r="I66" s="24"/>
      <c r="J66" s="23">
        <v>180</v>
      </c>
      <c r="K66" s="24"/>
      <c r="L66" s="24"/>
      <c r="M66" s="24"/>
      <c r="N66" s="24"/>
      <c r="O66" s="26">
        <v>180</v>
      </c>
      <c r="P66" s="24"/>
      <c r="Q66" s="24"/>
      <c r="R66" s="24"/>
      <c r="S66" s="23"/>
    </row>
    <row r="67" spans="1:19" ht="12.75">
      <c r="A67" s="106"/>
      <c r="B67" s="107" t="s">
        <v>145</v>
      </c>
      <c r="C67" s="21"/>
      <c r="D67" s="21"/>
      <c r="E67" s="21"/>
      <c r="F67" s="20">
        <f t="shared" ref="F67:J67" si="30">SUM(F7,F26,F31,F34)</f>
        <v>7589</v>
      </c>
      <c r="G67" s="21">
        <f t="shared" si="30"/>
        <v>2297</v>
      </c>
      <c r="H67" s="21">
        <f t="shared" si="30"/>
        <v>5292</v>
      </c>
      <c r="I67" s="21">
        <f t="shared" si="30"/>
        <v>2559</v>
      </c>
      <c r="J67" s="21">
        <f t="shared" si="30"/>
        <v>2633</v>
      </c>
      <c r="K67" s="21">
        <f>SUM(K34)</f>
        <v>100</v>
      </c>
      <c r="L67" s="21">
        <f t="shared" ref="L67:M67" si="31">SUM(L7)</f>
        <v>612</v>
      </c>
      <c r="M67" s="21">
        <f t="shared" si="31"/>
        <v>792</v>
      </c>
      <c r="N67" s="21">
        <f t="shared" ref="N67:O67" si="32">SUM(N26,N31,N34)</f>
        <v>612</v>
      </c>
      <c r="O67" s="21">
        <f t="shared" si="32"/>
        <v>792</v>
      </c>
      <c r="P67" s="21">
        <f t="shared" ref="P67:S67" si="33">SUM(P26,P34)</f>
        <v>612</v>
      </c>
      <c r="Q67" s="21">
        <f t="shared" si="33"/>
        <v>792</v>
      </c>
      <c r="R67" s="21">
        <f t="shared" si="33"/>
        <v>612</v>
      </c>
      <c r="S67" s="21">
        <f t="shared" si="33"/>
        <v>468</v>
      </c>
    </row>
    <row r="68" spans="1:19" ht="12.75">
      <c r="A68" s="27" t="s">
        <v>146</v>
      </c>
      <c r="B68" s="98" t="s">
        <v>147</v>
      </c>
      <c r="C68" s="27" t="s">
        <v>148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7"/>
      <c r="R68" s="29"/>
      <c r="S68" s="27">
        <v>4</v>
      </c>
    </row>
    <row r="69" spans="1:19" ht="12.75">
      <c r="A69" s="27" t="s">
        <v>33</v>
      </c>
      <c r="B69" s="98" t="s">
        <v>34</v>
      </c>
      <c r="C69" s="27" t="s">
        <v>149</v>
      </c>
      <c r="D69" s="29"/>
      <c r="E69" s="29"/>
      <c r="F69" s="29"/>
      <c r="G69" s="29"/>
      <c r="H69" s="29"/>
      <c r="I69" s="29"/>
      <c r="J69" s="29"/>
      <c r="K69" s="29"/>
      <c r="L69" s="29"/>
      <c r="M69" s="27">
        <v>1.5</v>
      </c>
      <c r="N69" s="27"/>
      <c r="O69" s="27">
        <v>1</v>
      </c>
      <c r="P69" s="27">
        <v>0.5</v>
      </c>
      <c r="Q69" s="27">
        <v>1.5</v>
      </c>
      <c r="R69" s="27">
        <v>1</v>
      </c>
      <c r="S69" s="27">
        <v>0.5</v>
      </c>
    </row>
    <row r="70" spans="1:19" ht="12.75">
      <c r="A70" s="27" t="s">
        <v>150</v>
      </c>
      <c r="B70" s="98" t="s">
        <v>151</v>
      </c>
      <c r="C70" s="27" t="s">
        <v>149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7"/>
      <c r="R70" s="29"/>
      <c r="S70" s="27">
        <v>6</v>
      </c>
    </row>
    <row r="71" spans="1:19" ht="12.75">
      <c r="A71" s="27" t="s">
        <v>152</v>
      </c>
      <c r="B71" s="98" t="s">
        <v>153</v>
      </c>
      <c r="C71" s="27" t="s">
        <v>239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7"/>
      <c r="R71" s="29"/>
      <c r="S71" s="27">
        <v>5</v>
      </c>
    </row>
    <row r="72" spans="1:19" ht="12.75">
      <c r="A72" s="27" t="s">
        <v>154</v>
      </c>
      <c r="B72" s="98" t="s">
        <v>155</v>
      </c>
      <c r="C72" s="27" t="s">
        <v>35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7"/>
      <c r="R72" s="29"/>
      <c r="S72" s="27">
        <v>1</v>
      </c>
    </row>
    <row r="73" spans="1:19" ht="12.75">
      <c r="A73" s="27" t="s">
        <v>36</v>
      </c>
      <c r="B73" s="98" t="s">
        <v>37</v>
      </c>
      <c r="C73" s="27" t="s">
        <v>156</v>
      </c>
      <c r="D73" s="29"/>
      <c r="E73" s="29"/>
      <c r="F73" s="29"/>
      <c r="G73" s="29"/>
      <c r="H73" s="29"/>
      <c r="I73" s="29"/>
      <c r="J73" s="29"/>
      <c r="K73" s="29"/>
      <c r="L73" s="27">
        <v>2</v>
      </c>
      <c r="M73" s="27">
        <v>9</v>
      </c>
      <c r="N73" s="27">
        <v>2</v>
      </c>
      <c r="O73" s="27">
        <v>9</v>
      </c>
      <c r="P73" s="27">
        <v>2</v>
      </c>
      <c r="Q73" s="27">
        <v>9</v>
      </c>
      <c r="R73" s="27">
        <v>2</v>
      </c>
      <c r="S73" s="29"/>
    </row>
    <row r="74" spans="1:19" ht="12.75">
      <c r="A74" s="27" t="s">
        <v>39</v>
      </c>
      <c r="B74" s="98" t="s">
        <v>157</v>
      </c>
      <c r="C74" s="27">
        <v>400</v>
      </c>
      <c r="D74" s="29"/>
      <c r="E74" s="29"/>
      <c r="F74" s="29"/>
      <c r="G74" s="29"/>
      <c r="H74" s="29"/>
      <c r="I74" s="29"/>
      <c r="J74" s="29"/>
      <c r="K74" s="29"/>
      <c r="L74" s="666">
        <v>100</v>
      </c>
      <c r="M74" s="655"/>
      <c r="N74" s="666">
        <v>100</v>
      </c>
      <c r="O74" s="655"/>
      <c r="P74" s="666">
        <v>100</v>
      </c>
      <c r="Q74" s="655"/>
      <c r="R74" s="666">
        <v>100</v>
      </c>
      <c r="S74" s="655"/>
    </row>
    <row r="75" spans="1:19" ht="12.75">
      <c r="A75" s="29"/>
      <c r="B75" s="98" t="s">
        <v>158</v>
      </c>
      <c r="C75" s="27">
        <v>5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7"/>
      <c r="P75" s="27"/>
      <c r="Q75" s="27"/>
      <c r="R75" s="29"/>
      <c r="S75" s="29"/>
    </row>
    <row r="76" spans="1:19" ht="12.75">
      <c r="A76" s="30"/>
      <c r="B76" s="671" t="s">
        <v>159</v>
      </c>
      <c r="C76" s="29"/>
      <c r="D76" s="29"/>
      <c r="E76" s="29"/>
      <c r="F76" s="29"/>
      <c r="G76" s="29"/>
      <c r="H76" s="662" t="s">
        <v>160</v>
      </c>
      <c r="I76" s="666" t="s">
        <v>161</v>
      </c>
      <c r="J76" s="657"/>
      <c r="K76" s="655"/>
      <c r="L76" s="27">
        <v>612</v>
      </c>
      <c r="M76" s="27">
        <v>792</v>
      </c>
      <c r="N76" s="27">
        <v>612</v>
      </c>
      <c r="O76" s="27">
        <v>540</v>
      </c>
      <c r="P76" s="27">
        <v>528</v>
      </c>
      <c r="Q76" s="27">
        <v>588</v>
      </c>
      <c r="R76" s="27">
        <v>360</v>
      </c>
      <c r="S76" s="27">
        <v>288</v>
      </c>
    </row>
    <row r="77" spans="1:19" ht="12.75">
      <c r="A77" s="30"/>
      <c r="B77" s="653"/>
      <c r="C77" s="30"/>
      <c r="D77" s="30"/>
      <c r="E77" s="30"/>
      <c r="F77" s="30"/>
      <c r="G77" s="30"/>
      <c r="H77" s="653"/>
      <c r="I77" s="666" t="s">
        <v>162</v>
      </c>
      <c r="J77" s="657"/>
      <c r="K77" s="655"/>
      <c r="L77" s="27">
        <v>0</v>
      </c>
      <c r="M77" s="27">
        <v>0</v>
      </c>
      <c r="N77" s="27">
        <v>0</v>
      </c>
      <c r="O77" s="27">
        <v>252</v>
      </c>
      <c r="P77" s="27">
        <v>84</v>
      </c>
      <c r="Q77" s="27">
        <v>204</v>
      </c>
      <c r="R77" s="27">
        <v>252</v>
      </c>
      <c r="S77" s="27">
        <v>180</v>
      </c>
    </row>
    <row r="78" spans="1:19" ht="12.75">
      <c r="A78" s="30"/>
      <c r="B78" s="653"/>
      <c r="C78" s="30"/>
      <c r="D78" s="30"/>
      <c r="E78" s="30"/>
      <c r="F78" s="30"/>
      <c r="G78" s="30"/>
      <c r="H78" s="653"/>
      <c r="I78" s="666" t="s">
        <v>163</v>
      </c>
      <c r="J78" s="657"/>
      <c r="K78" s="655"/>
      <c r="L78" s="27">
        <v>0</v>
      </c>
      <c r="M78" s="27">
        <v>3</v>
      </c>
      <c r="N78" s="27">
        <v>0</v>
      </c>
      <c r="O78" s="27">
        <v>2</v>
      </c>
      <c r="P78" s="27">
        <v>1</v>
      </c>
      <c r="Q78" s="27">
        <v>3</v>
      </c>
      <c r="R78" s="27">
        <v>2</v>
      </c>
      <c r="S78" s="27">
        <v>1</v>
      </c>
    </row>
    <row r="79" spans="1:19" ht="12.75">
      <c r="A79" s="30"/>
      <c r="B79" s="653"/>
      <c r="C79" s="30"/>
      <c r="D79" s="30"/>
      <c r="E79" s="30"/>
      <c r="F79" s="30"/>
      <c r="G79" s="30"/>
      <c r="H79" s="653"/>
      <c r="I79" s="676" t="s">
        <v>164</v>
      </c>
      <c r="J79" s="657"/>
      <c r="K79" s="655"/>
      <c r="L79" s="27">
        <v>0</v>
      </c>
      <c r="M79" s="27">
        <v>0</v>
      </c>
      <c r="N79" s="27">
        <v>0</v>
      </c>
      <c r="O79" s="27">
        <v>1</v>
      </c>
      <c r="P79" s="27">
        <v>0</v>
      </c>
      <c r="Q79" s="27">
        <v>1</v>
      </c>
      <c r="R79" s="27">
        <v>1</v>
      </c>
      <c r="S79" s="27">
        <v>2</v>
      </c>
    </row>
    <row r="80" spans="1:19" ht="12.75">
      <c r="A80" s="30"/>
      <c r="B80" s="654"/>
      <c r="C80" s="30"/>
      <c r="D80" s="30"/>
      <c r="E80" s="30"/>
      <c r="F80" s="30"/>
      <c r="G80" s="30"/>
      <c r="H80" s="653"/>
      <c r="I80" s="666" t="s">
        <v>165</v>
      </c>
      <c r="J80" s="657"/>
      <c r="K80" s="655"/>
      <c r="L80" s="27">
        <v>4</v>
      </c>
      <c r="M80" s="27">
        <v>5</v>
      </c>
      <c r="N80" s="27">
        <v>5</v>
      </c>
      <c r="O80" s="27">
        <v>7</v>
      </c>
      <c r="P80" s="27">
        <v>2</v>
      </c>
      <c r="Q80" s="27">
        <v>6</v>
      </c>
      <c r="R80" s="27">
        <v>5</v>
      </c>
      <c r="S80" s="27">
        <v>5</v>
      </c>
    </row>
    <row r="81" spans="1:19" ht="12.75">
      <c r="A81" s="30"/>
      <c r="B81" s="30"/>
      <c r="C81" s="30"/>
      <c r="D81" s="30"/>
      <c r="E81" s="30"/>
      <c r="F81" s="30"/>
      <c r="G81" s="30"/>
      <c r="H81" s="654"/>
      <c r="I81" s="666" t="s">
        <v>166</v>
      </c>
      <c r="J81" s="657"/>
      <c r="K81" s="655"/>
      <c r="L81" s="27">
        <v>0</v>
      </c>
      <c r="M81" s="27">
        <v>2</v>
      </c>
      <c r="N81" s="27">
        <v>1</v>
      </c>
      <c r="O81" s="27">
        <v>1</v>
      </c>
      <c r="P81" s="27">
        <v>1</v>
      </c>
      <c r="Q81" s="27">
        <v>1</v>
      </c>
      <c r="R81" s="27">
        <v>0</v>
      </c>
      <c r="S81" s="27">
        <v>1</v>
      </c>
    </row>
    <row r="82" spans="1:19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R82" s="17"/>
      <c r="S82" s="17"/>
    </row>
    <row r="83" spans="1:19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R83" s="17"/>
      <c r="S83" s="17"/>
    </row>
    <row r="84" spans="1:19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1:19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</sheetData>
  <mergeCells count="33">
    <mergeCell ref="A1:S1"/>
    <mergeCell ref="A2:A5"/>
    <mergeCell ref="B2:B5"/>
    <mergeCell ref="C2:E2"/>
    <mergeCell ref="F2:K2"/>
    <mergeCell ref="L2:S2"/>
    <mergeCell ref="R3:S4"/>
    <mergeCell ref="B76:B80"/>
    <mergeCell ref="F3:F5"/>
    <mergeCell ref="G3:G5"/>
    <mergeCell ref="N3:O4"/>
    <mergeCell ref="P3:Q4"/>
    <mergeCell ref="C3:C5"/>
    <mergeCell ref="H4:H5"/>
    <mergeCell ref="I77:K77"/>
    <mergeCell ref="I78:K78"/>
    <mergeCell ref="I79:K79"/>
    <mergeCell ref="I80:K80"/>
    <mergeCell ref="D3:D5"/>
    <mergeCell ref="E3:E5"/>
    <mergeCell ref="C49:C50"/>
    <mergeCell ref="C54:C55"/>
    <mergeCell ref="C65:C66"/>
    <mergeCell ref="N74:O74"/>
    <mergeCell ref="P74:Q74"/>
    <mergeCell ref="R74:S74"/>
    <mergeCell ref="H76:H81"/>
    <mergeCell ref="I81:K81"/>
    <mergeCell ref="L74:M74"/>
    <mergeCell ref="I76:K76"/>
    <mergeCell ref="H3:K3"/>
    <mergeCell ref="L3:M4"/>
    <mergeCell ref="I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67"/>
  <sheetViews>
    <sheetView workbookViewId="0"/>
  </sheetViews>
  <sheetFormatPr defaultColWidth="14.42578125" defaultRowHeight="15.75" customHeight="1"/>
  <cols>
    <col min="1" max="1" width="12.7109375" customWidth="1"/>
    <col min="2" max="2" width="48.28515625" customWidth="1"/>
    <col min="3" max="3" width="7" customWidth="1"/>
    <col min="4" max="4" width="8.42578125" customWidth="1"/>
    <col min="5" max="5" width="5.140625" customWidth="1"/>
    <col min="6" max="7" width="5.42578125" customWidth="1"/>
    <col min="8" max="8" width="5.7109375" customWidth="1"/>
    <col min="9" max="9" width="6.28515625" customWidth="1"/>
    <col min="10" max="12" width="6" customWidth="1"/>
    <col min="13" max="13" width="7.85546875" customWidth="1"/>
    <col min="14" max="14" width="5.140625" customWidth="1"/>
    <col min="15" max="16" width="6.7109375" customWidth="1"/>
    <col min="17" max="17" width="6.85546875" customWidth="1"/>
    <col min="18" max="18" width="6.5703125" customWidth="1"/>
    <col min="19" max="19" width="6.85546875" customWidth="1"/>
    <col min="20" max="20" width="7.7109375" customWidth="1"/>
    <col min="21" max="23" width="8" customWidth="1"/>
  </cols>
  <sheetData>
    <row r="1" spans="1:23" ht="12.75">
      <c r="A1" s="672" t="s">
        <v>327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5"/>
    </row>
    <row r="2" spans="1:23" ht="40.5" customHeight="1">
      <c r="A2" s="673" t="s">
        <v>0</v>
      </c>
      <c r="B2" s="674" t="s">
        <v>1</v>
      </c>
      <c r="C2" s="675" t="s">
        <v>2</v>
      </c>
      <c r="D2" s="657"/>
      <c r="E2" s="655"/>
      <c r="F2" s="670" t="s">
        <v>328</v>
      </c>
      <c r="G2" s="667" t="s">
        <v>3</v>
      </c>
      <c r="H2" s="657"/>
      <c r="I2" s="657"/>
      <c r="J2" s="657"/>
      <c r="K2" s="657"/>
      <c r="L2" s="657"/>
      <c r="M2" s="657"/>
      <c r="N2" s="655"/>
      <c r="O2" s="684" t="s">
        <v>61</v>
      </c>
      <c r="P2" s="685"/>
      <c r="Q2" s="685"/>
      <c r="R2" s="685"/>
      <c r="S2" s="685"/>
      <c r="T2" s="685"/>
      <c r="U2" s="685"/>
      <c r="V2" s="685"/>
      <c r="W2" s="659"/>
    </row>
    <row r="3" spans="1:23" ht="12.75">
      <c r="A3" s="653"/>
      <c r="B3" s="653"/>
      <c r="C3" s="670" t="s">
        <v>62</v>
      </c>
      <c r="D3" s="669" t="s">
        <v>63</v>
      </c>
      <c r="E3" s="670" t="s">
        <v>64</v>
      </c>
      <c r="F3" s="653"/>
      <c r="G3" s="670" t="s">
        <v>4</v>
      </c>
      <c r="H3" s="675" t="s">
        <v>188</v>
      </c>
      <c r="I3" s="655"/>
      <c r="J3" s="667" t="s">
        <v>189</v>
      </c>
      <c r="K3" s="657"/>
      <c r="L3" s="657"/>
      <c r="M3" s="657"/>
      <c r="N3" s="655"/>
      <c r="O3" s="660"/>
      <c r="P3" s="686"/>
      <c r="Q3" s="686"/>
      <c r="R3" s="686"/>
      <c r="S3" s="686"/>
      <c r="T3" s="686"/>
      <c r="U3" s="686"/>
      <c r="V3" s="686"/>
      <c r="W3" s="661"/>
    </row>
    <row r="4" spans="1:23" ht="12.75">
      <c r="A4" s="653"/>
      <c r="B4" s="653"/>
      <c r="C4" s="653"/>
      <c r="D4" s="653"/>
      <c r="E4" s="653"/>
      <c r="F4" s="653"/>
      <c r="G4" s="653"/>
      <c r="H4" s="670" t="s">
        <v>65</v>
      </c>
      <c r="I4" s="669" t="s">
        <v>190</v>
      </c>
      <c r="J4" s="677" t="s">
        <v>5</v>
      </c>
      <c r="K4" s="679" t="s">
        <v>191</v>
      </c>
      <c r="L4" s="657"/>
      <c r="M4" s="657"/>
      <c r="N4" s="655"/>
      <c r="O4" s="668" t="s">
        <v>7</v>
      </c>
      <c r="P4" s="685"/>
      <c r="Q4" s="659"/>
      <c r="R4" s="668" t="s">
        <v>45</v>
      </c>
      <c r="S4" s="659"/>
      <c r="T4" s="665" t="s">
        <v>67</v>
      </c>
      <c r="U4" s="659"/>
      <c r="V4" s="658" t="s">
        <v>68</v>
      </c>
      <c r="W4" s="659"/>
    </row>
    <row r="5" spans="1:23" ht="12.75">
      <c r="A5" s="653"/>
      <c r="B5" s="653"/>
      <c r="C5" s="653"/>
      <c r="D5" s="653"/>
      <c r="E5" s="653"/>
      <c r="F5" s="653"/>
      <c r="G5" s="653"/>
      <c r="H5" s="653"/>
      <c r="I5" s="653"/>
      <c r="J5" s="678"/>
      <c r="K5" s="670" t="s">
        <v>192</v>
      </c>
      <c r="L5" s="667" t="s">
        <v>69</v>
      </c>
      <c r="M5" s="657"/>
      <c r="N5" s="655"/>
      <c r="O5" s="660"/>
      <c r="P5" s="686"/>
      <c r="Q5" s="661"/>
      <c r="R5" s="660"/>
      <c r="S5" s="661"/>
      <c r="T5" s="660"/>
      <c r="U5" s="661"/>
      <c r="V5" s="660"/>
      <c r="W5" s="661"/>
    </row>
    <row r="6" spans="1:23" ht="101.25">
      <c r="A6" s="654"/>
      <c r="B6" s="654"/>
      <c r="C6" s="654"/>
      <c r="D6" s="654"/>
      <c r="E6" s="654"/>
      <c r="F6" s="654"/>
      <c r="G6" s="654"/>
      <c r="H6" s="654"/>
      <c r="I6" s="654"/>
      <c r="J6" s="661"/>
      <c r="K6" s="654"/>
      <c r="L6" s="35" t="s">
        <v>8</v>
      </c>
      <c r="M6" s="36" t="s">
        <v>70</v>
      </c>
      <c r="N6" s="35" t="s">
        <v>71</v>
      </c>
      <c r="O6" s="36" t="s">
        <v>244</v>
      </c>
      <c r="P6" s="36" t="s">
        <v>18</v>
      </c>
      <c r="Q6" s="36" t="s">
        <v>72</v>
      </c>
      <c r="R6" s="36" t="s">
        <v>73</v>
      </c>
      <c r="S6" s="36" t="s">
        <v>74</v>
      </c>
      <c r="T6" s="1" t="s">
        <v>75</v>
      </c>
      <c r="U6" s="1" t="s">
        <v>76</v>
      </c>
      <c r="V6" s="1" t="s">
        <v>77</v>
      </c>
      <c r="W6" s="1" t="s">
        <v>78</v>
      </c>
    </row>
    <row r="7" spans="1:23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  <c r="W7" s="37">
        <v>23</v>
      </c>
    </row>
    <row r="8" spans="1:23" ht="12.75">
      <c r="A8" s="73" t="s">
        <v>110</v>
      </c>
      <c r="B8" s="74" t="s">
        <v>111</v>
      </c>
      <c r="C8" s="40"/>
      <c r="D8" s="73">
        <v>4</v>
      </c>
      <c r="E8" s="73"/>
      <c r="F8" s="75">
        <f t="shared" ref="F8:M8" si="0">SUM(F9:F12)</f>
        <v>5</v>
      </c>
      <c r="G8" s="75">
        <f t="shared" si="0"/>
        <v>732</v>
      </c>
      <c r="H8" s="75">
        <f t="shared" si="0"/>
        <v>300</v>
      </c>
      <c r="I8" s="75">
        <f t="shared" si="0"/>
        <v>432</v>
      </c>
      <c r="J8" s="75">
        <f t="shared" si="0"/>
        <v>682</v>
      </c>
      <c r="K8" s="75">
        <f t="shared" si="0"/>
        <v>50</v>
      </c>
      <c r="L8" s="75">
        <f t="shared" si="0"/>
        <v>22</v>
      </c>
      <c r="M8" s="75">
        <f t="shared" si="0"/>
        <v>28</v>
      </c>
      <c r="N8" s="75"/>
      <c r="O8" s="75">
        <f t="shared" ref="O8:U8" si="1">SUM(O9:O12)</f>
        <v>6</v>
      </c>
      <c r="P8" s="75">
        <f t="shared" si="1"/>
        <v>8</v>
      </c>
      <c r="Q8" s="75">
        <f t="shared" si="1"/>
        <v>4</v>
      </c>
      <c r="R8" s="75">
        <f t="shared" si="1"/>
        <v>10</v>
      </c>
      <c r="S8" s="7">
        <f t="shared" si="1"/>
        <v>14</v>
      </c>
      <c r="T8" s="7">
        <f t="shared" si="1"/>
        <v>4</v>
      </c>
      <c r="U8" s="7">
        <f t="shared" si="1"/>
        <v>4</v>
      </c>
      <c r="V8" s="7"/>
      <c r="W8" s="7"/>
    </row>
    <row r="9" spans="1:23" ht="12.75">
      <c r="A9" s="54" t="s">
        <v>112</v>
      </c>
      <c r="B9" s="55" t="s">
        <v>113</v>
      </c>
      <c r="C9" s="56"/>
      <c r="D9" s="54" t="s">
        <v>11</v>
      </c>
      <c r="E9" s="56"/>
      <c r="F9" s="54">
        <v>1</v>
      </c>
      <c r="G9" s="54">
        <v>72</v>
      </c>
      <c r="H9" s="54">
        <v>24</v>
      </c>
      <c r="I9" s="37">
        <v>48</v>
      </c>
      <c r="J9" s="54">
        <v>64</v>
      </c>
      <c r="K9" s="54">
        <v>8</v>
      </c>
      <c r="L9" s="61">
        <v>8</v>
      </c>
      <c r="M9" s="61"/>
      <c r="N9" s="71"/>
      <c r="O9" s="71"/>
      <c r="P9" s="71"/>
      <c r="Q9" s="71"/>
      <c r="R9" s="61">
        <v>4</v>
      </c>
      <c r="S9" s="26">
        <v>4</v>
      </c>
      <c r="T9" s="24"/>
      <c r="U9" s="23"/>
      <c r="V9" s="23"/>
      <c r="W9" s="23"/>
    </row>
    <row r="10" spans="1:23" ht="12.75">
      <c r="A10" s="54" t="s">
        <v>114</v>
      </c>
      <c r="B10" s="55" t="s">
        <v>88</v>
      </c>
      <c r="C10" s="56"/>
      <c r="D10" s="54" t="s">
        <v>11</v>
      </c>
      <c r="E10" s="56"/>
      <c r="F10" s="54">
        <v>1</v>
      </c>
      <c r="G10" s="54">
        <v>72</v>
      </c>
      <c r="H10" s="54">
        <v>24</v>
      </c>
      <c r="I10" s="37">
        <v>48</v>
      </c>
      <c r="J10" s="54">
        <v>64</v>
      </c>
      <c r="K10" s="54">
        <v>8</v>
      </c>
      <c r="L10" s="61">
        <v>6</v>
      </c>
      <c r="M10" s="61">
        <v>2</v>
      </c>
      <c r="N10" s="71"/>
      <c r="O10" s="61">
        <v>2</v>
      </c>
      <c r="P10" s="61">
        <v>2</v>
      </c>
      <c r="Q10" s="59">
        <v>4</v>
      </c>
      <c r="R10" s="61"/>
      <c r="S10" s="23"/>
      <c r="T10" s="24"/>
      <c r="U10" s="24"/>
      <c r="V10" s="24"/>
      <c r="W10" s="24"/>
    </row>
    <row r="11" spans="1:23" ht="12.75">
      <c r="A11" s="54" t="s">
        <v>115</v>
      </c>
      <c r="B11" s="55" t="s">
        <v>84</v>
      </c>
      <c r="C11" s="56"/>
      <c r="D11" s="54" t="s">
        <v>11</v>
      </c>
      <c r="E11" s="56"/>
      <c r="F11" s="54">
        <v>3</v>
      </c>
      <c r="G11" s="54">
        <v>252</v>
      </c>
      <c r="H11" s="54">
        <v>84</v>
      </c>
      <c r="I11" s="37">
        <v>168</v>
      </c>
      <c r="J11" s="54">
        <v>220</v>
      </c>
      <c r="K11" s="54">
        <v>32</v>
      </c>
      <c r="L11" s="61">
        <v>6</v>
      </c>
      <c r="M11" s="61">
        <v>26</v>
      </c>
      <c r="N11" s="71"/>
      <c r="O11" s="61">
        <v>4</v>
      </c>
      <c r="P11" s="61">
        <v>4</v>
      </c>
      <c r="Q11" s="71"/>
      <c r="R11" s="61">
        <v>6</v>
      </c>
      <c r="S11" s="23">
        <v>10</v>
      </c>
      <c r="T11" s="23">
        <v>4</v>
      </c>
      <c r="U11" s="26">
        <v>4</v>
      </c>
      <c r="V11" s="23"/>
      <c r="W11" s="23"/>
    </row>
    <row r="12" spans="1:23" ht="12.75">
      <c r="A12" s="54" t="s">
        <v>116</v>
      </c>
      <c r="B12" s="55" t="s">
        <v>50</v>
      </c>
      <c r="C12" s="56"/>
      <c r="D12" s="54" t="s">
        <v>11</v>
      </c>
      <c r="E12" s="54"/>
      <c r="F12" s="54"/>
      <c r="G12" s="54">
        <v>336</v>
      </c>
      <c r="H12" s="54">
        <v>168</v>
      </c>
      <c r="I12" s="37">
        <v>168</v>
      </c>
      <c r="J12" s="54">
        <v>334</v>
      </c>
      <c r="K12" s="54">
        <v>2</v>
      </c>
      <c r="L12" s="61">
        <v>2</v>
      </c>
      <c r="M12" s="61"/>
      <c r="N12" s="71"/>
      <c r="O12" s="71"/>
      <c r="P12" s="59">
        <v>2</v>
      </c>
      <c r="Q12" s="71"/>
      <c r="R12" s="61"/>
      <c r="S12" s="23"/>
      <c r="T12" s="23"/>
      <c r="U12" s="23"/>
      <c r="V12" s="23"/>
      <c r="W12" s="23"/>
    </row>
    <row r="13" spans="1:23" ht="12.75">
      <c r="A13" s="38" t="s">
        <v>117</v>
      </c>
      <c r="B13" s="39" t="s">
        <v>118</v>
      </c>
      <c r="C13" s="38">
        <v>1</v>
      </c>
      <c r="D13" s="38">
        <v>1</v>
      </c>
      <c r="E13" s="40"/>
      <c r="F13" s="40">
        <f t="shared" ref="F13:M13" si="2">SUM(F14:F15)</f>
        <v>2</v>
      </c>
      <c r="G13" s="40">
        <f t="shared" si="2"/>
        <v>168</v>
      </c>
      <c r="H13" s="40">
        <f t="shared" si="2"/>
        <v>56</v>
      </c>
      <c r="I13" s="40">
        <f t="shared" si="2"/>
        <v>112</v>
      </c>
      <c r="J13" s="40">
        <f t="shared" si="2"/>
        <v>148</v>
      </c>
      <c r="K13" s="40">
        <f t="shared" si="2"/>
        <v>20</v>
      </c>
      <c r="L13" s="40">
        <f t="shared" si="2"/>
        <v>15</v>
      </c>
      <c r="M13" s="40">
        <f t="shared" si="2"/>
        <v>5</v>
      </c>
      <c r="N13" s="40"/>
      <c r="O13" s="40">
        <f t="shared" ref="O13:Q13" si="3">SUM(O14:O15)</f>
        <v>6</v>
      </c>
      <c r="P13" s="40">
        <f t="shared" si="3"/>
        <v>10</v>
      </c>
      <c r="Q13" s="40">
        <f t="shared" si="3"/>
        <v>4</v>
      </c>
      <c r="R13" s="40"/>
      <c r="S13" s="21"/>
      <c r="T13" s="21"/>
      <c r="U13" s="21"/>
      <c r="V13" s="21"/>
      <c r="W13" s="21"/>
    </row>
    <row r="14" spans="1:23" ht="12.75">
      <c r="A14" s="54" t="s">
        <v>119</v>
      </c>
      <c r="B14" s="55" t="s">
        <v>86</v>
      </c>
      <c r="C14" s="54" t="s">
        <v>28</v>
      </c>
      <c r="D14" s="54"/>
      <c r="E14" s="56"/>
      <c r="F14" s="54">
        <v>1</v>
      </c>
      <c r="G14" s="54">
        <v>84</v>
      </c>
      <c r="H14" s="54">
        <v>28</v>
      </c>
      <c r="I14" s="37">
        <v>56</v>
      </c>
      <c r="J14" s="54">
        <v>74</v>
      </c>
      <c r="K14" s="54">
        <v>10</v>
      </c>
      <c r="L14" s="54">
        <v>10</v>
      </c>
      <c r="M14" s="54"/>
      <c r="N14" s="56"/>
      <c r="O14" s="54">
        <v>4</v>
      </c>
      <c r="P14" s="54">
        <v>4</v>
      </c>
      <c r="Q14" s="57">
        <v>2</v>
      </c>
      <c r="R14" s="61"/>
      <c r="S14" s="23"/>
      <c r="T14" s="24"/>
      <c r="U14" s="29"/>
      <c r="V14" s="30"/>
      <c r="W14" s="30"/>
    </row>
    <row r="15" spans="1:23" ht="12.75">
      <c r="A15" s="54" t="s">
        <v>120</v>
      </c>
      <c r="B15" s="76" t="s">
        <v>96</v>
      </c>
      <c r="C15" s="56"/>
      <c r="D15" s="54" t="s">
        <v>11</v>
      </c>
      <c r="E15" s="56"/>
      <c r="F15" s="54">
        <v>1</v>
      </c>
      <c r="G15" s="54">
        <v>84</v>
      </c>
      <c r="H15" s="54">
        <v>28</v>
      </c>
      <c r="I15" s="37">
        <v>56</v>
      </c>
      <c r="J15" s="54">
        <v>74</v>
      </c>
      <c r="K15" s="54">
        <v>10</v>
      </c>
      <c r="L15" s="54">
        <v>5</v>
      </c>
      <c r="M15" s="54">
        <v>5</v>
      </c>
      <c r="N15" s="56"/>
      <c r="O15" s="54">
        <v>2</v>
      </c>
      <c r="P15" s="54">
        <v>6</v>
      </c>
      <c r="Q15" s="59">
        <v>2</v>
      </c>
      <c r="R15" s="71"/>
      <c r="S15" s="23"/>
      <c r="T15" s="23"/>
      <c r="U15" s="29"/>
      <c r="V15" s="30"/>
      <c r="W15" s="30"/>
    </row>
    <row r="16" spans="1:23" ht="12.75">
      <c r="A16" s="38" t="s">
        <v>22</v>
      </c>
      <c r="B16" s="39" t="s">
        <v>123</v>
      </c>
      <c r="C16" s="40">
        <f t="shared" ref="C16:D16" si="4">SUM(C17,C27)</f>
        <v>12</v>
      </c>
      <c r="D16" s="40">
        <f t="shared" si="4"/>
        <v>16</v>
      </c>
      <c r="E16" s="40">
        <f>SUM(E17)</f>
        <v>1</v>
      </c>
      <c r="F16" s="40">
        <f t="shared" ref="F16:W16" si="5">SUM(F17,F27)</f>
        <v>16</v>
      </c>
      <c r="G16" s="40">
        <f t="shared" si="5"/>
        <v>4540</v>
      </c>
      <c r="H16" s="40">
        <f t="shared" si="5"/>
        <v>1160</v>
      </c>
      <c r="I16" s="40">
        <f t="shared" si="5"/>
        <v>3380</v>
      </c>
      <c r="J16" s="40">
        <f t="shared" si="5"/>
        <v>4010</v>
      </c>
      <c r="K16" s="40">
        <f t="shared" si="5"/>
        <v>530</v>
      </c>
      <c r="L16" s="40">
        <f t="shared" si="5"/>
        <v>413</v>
      </c>
      <c r="M16" s="40">
        <f t="shared" si="5"/>
        <v>17</v>
      </c>
      <c r="N16" s="40">
        <f t="shared" si="5"/>
        <v>100</v>
      </c>
      <c r="O16" s="40">
        <f t="shared" si="5"/>
        <v>28</v>
      </c>
      <c r="P16" s="40">
        <f t="shared" si="5"/>
        <v>42</v>
      </c>
      <c r="Q16" s="40">
        <f t="shared" si="5"/>
        <v>52</v>
      </c>
      <c r="R16" s="40">
        <f t="shared" si="5"/>
        <v>70</v>
      </c>
      <c r="S16" s="21">
        <f t="shared" si="5"/>
        <v>66</v>
      </c>
      <c r="T16" s="21">
        <f t="shared" si="5"/>
        <v>76</v>
      </c>
      <c r="U16" s="21">
        <f t="shared" si="5"/>
        <v>76</v>
      </c>
      <c r="V16" s="21">
        <f t="shared" si="5"/>
        <v>80</v>
      </c>
      <c r="W16" s="21">
        <f t="shared" si="5"/>
        <v>40</v>
      </c>
    </row>
    <row r="17" spans="1:23" ht="12.75">
      <c r="A17" s="44" t="s">
        <v>9</v>
      </c>
      <c r="B17" s="45" t="s">
        <v>124</v>
      </c>
      <c r="C17" s="44">
        <v>2</v>
      </c>
      <c r="D17" s="44">
        <v>5</v>
      </c>
      <c r="E17" s="44">
        <v>1</v>
      </c>
      <c r="F17" s="46">
        <f t="shared" ref="F17:M17" si="6">SUM(F18:F26)</f>
        <v>8</v>
      </c>
      <c r="G17" s="46">
        <f t="shared" si="6"/>
        <v>808</v>
      </c>
      <c r="H17" s="46">
        <f t="shared" si="6"/>
        <v>269</v>
      </c>
      <c r="I17" s="46">
        <f t="shared" si="6"/>
        <v>539</v>
      </c>
      <c r="J17" s="46">
        <f t="shared" si="6"/>
        <v>702</v>
      </c>
      <c r="K17" s="46">
        <f t="shared" si="6"/>
        <v>106</v>
      </c>
      <c r="L17" s="46">
        <f t="shared" si="6"/>
        <v>94</v>
      </c>
      <c r="M17" s="46">
        <f t="shared" si="6"/>
        <v>12</v>
      </c>
      <c r="N17" s="46"/>
      <c r="O17" s="46">
        <f t="shared" ref="O17:U17" si="7">SUM(O18:O26)</f>
        <v>16</v>
      </c>
      <c r="P17" s="46">
        <f t="shared" si="7"/>
        <v>24</v>
      </c>
      <c r="Q17" s="46">
        <f t="shared" si="7"/>
        <v>26</v>
      </c>
      <c r="R17" s="46">
        <f t="shared" si="7"/>
        <v>16</v>
      </c>
      <c r="S17" s="22">
        <f t="shared" si="7"/>
        <v>8</v>
      </c>
      <c r="T17" s="22">
        <f t="shared" si="7"/>
        <v>12</v>
      </c>
      <c r="U17" s="22">
        <f t="shared" si="7"/>
        <v>4</v>
      </c>
      <c r="V17" s="22"/>
      <c r="W17" s="22"/>
    </row>
    <row r="18" spans="1:23" ht="12.75">
      <c r="A18" s="54" t="s">
        <v>10</v>
      </c>
      <c r="B18" s="76" t="s">
        <v>271</v>
      </c>
      <c r="C18" s="54"/>
      <c r="D18" s="54" t="s">
        <v>11</v>
      </c>
      <c r="E18" s="56"/>
      <c r="F18" s="54">
        <v>1</v>
      </c>
      <c r="G18" s="54">
        <v>96</v>
      </c>
      <c r="H18" s="54">
        <v>32</v>
      </c>
      <c r="I18" s="37">
        <v>64</v>
      </c>
      <c r="J18" s="54">
        <v>74</v>
      </c>
      <c r="K18" s="54">
        <v>22</v>
      </c>
      <c r="L18" s="54">
        <v>16</v>
      </c>
      <c r="M18" s="54">
        <v>6</v>
      </c>
      <c r="N18" s="56"/>
      <c r="O18" s="54">
        <v>4</v>
      </c>
      <c r="P18" s="54">
        <v>8</v>
      </c>
      <c r="Q18" s="59">
        <v>10</v>
      </c>
      <c r="R18" s="61"/>
      <c r="S18" s="61"/>
      <c r="T18" s="71"/>
      <c r="U18" s="71"/>
      <c r="V18" s="24"/>
      <c r="W18" s="24"/>
    </row>
    <row r="19" spans="1:23" ht="12.75">
      <c r="A19" s="54" t="s">
        <v>12</v>
      </c>
      <c r="B19" s="55" t="s">
        <v>272</v>
      </c>
      <c r="C19" s="54" t="s">
        <v>28</v>
      </c>
      <c r="D19" s="54"/>
      <c r="E19" s="56"/>
      <c r="F19" s="54">
        <v>1</v>
      </c>
      <c r="G19" s="54">
        <v>153</v>
      </c>
      <c r="H19" s="54">
        <v>51</v>
      </c>
      <c r="I19" s="37">
        <v>102</v>
      </c>
      <c r="J19" s="54">
        <v>123</v>
      </c>
      <c r="K19" s="54">
        <v>30</v>
      </c>
      <c r="L19" s="54">
        <v>30</v>
      </c>
      <c r="M19" s="54"/>
      <c r="N19" s="56"/>
      <c r="O19" s="54">
        <v>10</v>
      </c>
      <c r="P19" s="54">
        <v>8</v>
      </c>
      <c r="Q19" s="57">
        <v>12</v>
      </c>
      <c r="R19" s="61"/>
      <c r="S19" s="61"/>
      <c r="T19" s="71"/>
      <c r="U19" s="71"/>
      <c r="V19" s="24"/>
      <c r="W19" s="24"/>
    </row>
    <row r="20" spans="1:23" ht="12.75">
      <c r="A20" s="54" t="s">
        <v>13</v>
      </c>
      <c r="B20" s="55" t="s">
        <v>52</v>
      </c>
      <c r="C20" s="54"/>
      <c r="D20" s="54" t="s">
        <v>11</v>
      </c>
      <c r="E20" s="56"/>
      <c r="F20" s="54">
        <v>1</v>
      </c>
      <c r="G20" s="54">
        <v>54</v>
      </c>
      <c r="H20" s="54">
        <v>18</v>
      </c>
      <c r="I20" s="37">
        <v>36</v>
      </c>
      <c r="J20" s="54">
        <v>48</v>
      </c>
      <c r="K20" s="54">
        <v>6</v>
      </c>
      <c r="L20" s="54">
        <v>6</v>
      </c>
      <c r="M20" s="54"/>
      <c r="N20" s="56"/>
      <c r="O20" s="56"/>
      <c r="P20" s="59">
        <v>6</v>
      </c>
      <c r="Q20" s="56"/>
      <c r="R20" s="61"/>
      <c r="S20" s="61"/>
      <c r="T20" s="71"/>
      <c r="U20" s="61"/>
      <c r="V20" s="24"/>
      <c r="W20" s="24"/>
    </row>
    <row r="21" spans="1:23" ht="12.75">
      <c r="A21" s="54" t="s">
        <v>14</v>
      </c>
      <c r="B21" s="76" t="s">
        <v>273</v>
      </c>
      <c r="C21" s="54" t="s">
        <v>28</v>
      </c>
      <c r="D21" s="54"/>
      <c r="E21" s="56"/>
      <c r="F21" s="54">
        <v>1</v>
      </c>
      <c r="G21" s="54">
        <v>120</v>
      </c>
      <c r="H21" s="54">
        <v>40</v>
      </c>
      <c r="I21" s="37">
        <v>80</v>
      </c>
      <c r="J21" s="54">
        <v>112</v>
      </c>
      <c r="K21" s="54">
        <v>8</v>
      </c>
      <c r="L21" s="54">
        <v>8</v>
      </c>
      <c r="M21" s="54"/>
      <c r="N21" s="56"/>
      <c r="O21" s="56"/>
      <c r="P21" s="56"/>
      <c r="Q21" s="56"/>
      <c r="R21" s="57">
        <v>8</v>
      </c>
      <c r="S21" s="71"/>
      <c r="T21" s="61"/>
      <c r="U21" s="61"/>
      <c r="V21" s="23"/>
      <c r="W21" s="24"/>
    </row>
    <row r="22" spans="1:23" ht="25.5">
      <c r="A22" s="54" t="s">
        <v>15</v>
      </c>
      <c r="B22" s="443" t="s">
        <v>125</v>
      </c>
      <c r="C22" s="80"/>
      <c r="D22" s="78" t="s">
        <v>11</v>
      </c>
      <c r="E22" s="80"/>
      <c r="F22" s="78">
        <v>1</v>
      </c>
      <c r="G22" s="78">
        <v>111</v>
      </c>
      <c r="H22" s="78">
        <v>37</v>
      </c>
      <c r="I22" s="81">
        <v>74</v>
      </c>
      <c r="J22" s="78">
        <v>99</v>
      </c>
      <c r="K22" s="78">
        <v>12</v>
      </c>
      <c r="L22" s="78">
        <v>7</v>
      </c>
      <c r="M22" s="78">
        <v>5</v>
      </c>
      <c r="N22" s="80"/>
      <c r="O22" s="80"/>
      <c r="P22" s="80"/>
      <c r="Q22" s="80"/>
      <c r="R22" s="83">
        <v>4</v>
      </c>
      <c r="S22" s="82">
        <v>8</v>
      </c>
      <c r="T22" s="83"/>
      <c r="U22" s="83"/>
      <c r="V22" s="33"/>
      <c r="W22" s="33"/>
    </row>
    <row r="23" spans="1:23" ht="12.75">
      <c r="A23" s="54" t="s">
        <v>19</v>
      </c>
      <c r="B23" s="55" t="s">
        <v>196</v>
      </c>
      <c r="C23" s="56"/>
      <c r="D23" s="54" t="s">
        <v>11</v>
      </c>
      <c r="E23" s="56"/>
      <c r="F23" s="54">
        <v>1</v>
      </c>
      <c r="G23" s="54">
        <v>105</v>
      </c>
      <c r="H23" s="54">
        <v>35</v>
      </c>
      <c r="I23" s="37">
        <v>70</v>
      </c>
      <c r="J23" s="54">
        <v>89</v>
      </c>
      <c r="K23" s="54">
        <v>16</v>
      </c>
      <c r="L23" s="54">
        <v>16</v>
      </c>
      <c r="M23" s="54"/>
      <c r="N23" s="56"/>
      <c r="O23" s="56"/>
      <c r="P23" s="56"/>
      <c r="Q23" s="56"/>
      <c r="R23" s="71"/>
      <c r="S23" s="71"/>
      <c r="T23" s="61">
        <v>12</v>
      </c>
      <c r="U23" s="59">
        <v>4</v>
      </c>
      <c r="V23" s="23"/>
      <c r="W23" s="23"/>
    </row>
    <row r="24" spans="1:23" ht="12.75">
      <c r="A24" s="54" t="s">
        <v>54</v>
      </c>
      <c r="B24" s="55" t="s">
        <v>16</v>
      </c>
      <c r="C24" s="56"/>
      <c r="D24" s="54" t="s">
        <v>11</v>
      </c>
      <c r="E24" s="56"/>
      <c r="F24" s="54">
        <v>1</v>
      </c>
      <c r="G24" s="54">
        <v>102</v>
      </c>
      <c r="H24" s="54">
        <v>34</v>
      </c>
      <c r="I24" s="37">
        <v>68</v>
      </c>
      <c r="J24" s="54">
        <v>94</v>
      </c>
      <c r="K24" s="54">
        <v>8</v>
      </c>
      <c r="L24" s="54">
        <v>8</v>
      </c>
      <c r="M24" s="54"/>
      <c r="N24" s="56"/>
      <c r="O24" s="54">
        <v>2</v>
      </c>
      <c r="P24" s="54">
        <v>2</v>
      </c>
      <c r="Q24" s="59">
        <v>4</v>
      </c>
      <c r="R24" s="61"/>
      <c r="S24" s="61"/>
      <c r="T24" s="61"/>
      <c r="U24" s="71"/>
      <c r="V24" s="24"/>
      <c r="W24" s="24"/>
    </row>
    <row r="25" spans="1:23" ht="12.75">
      <c r="A25" s="54"/>
      <c r="B25" s="85" t="s">
        <v>128</v>
      </c>
      <c r="C25" s="56"/>
      <c r="D25" s="54"/>
      <c r="E25" s="56"/>
      <c r="F25" s="54"/>
      <c r="G25" s="56"/>
      <c r="H25" s="56"/>
      <c r="I25" s="86"/>
      <c r="J25" s="56"/>
      <c r="K25" s="56"/>
      <c r="L25" s="56"/>
      <c r="M25" s="56"/>
      <c r="N25" s="56"/>
      <c r="O25" s="56"/>
      <c r="P25" s="56"/>
      <c r="Q25" s="56"/>
      <c r="R25" s="71"/>
      <c r="S25" s="71"/>
      <c r="T25" s="71"/>
      <c r="U25" s="71"/>
      <c r="V25" s="24"/>
      <c r="W25" s="24"/>
    </row>
    <row r="26" spans="1:23" ht="12.75">
      <c r="A26" s="54" t="s">
        <v>126</v>
      </c>
      <c r="B26" s="55" t="s">
        <v>276</v>
      </c>
      <c r="C26" s="54"/>
      <c r="D26" s="54"/>
      <c r="E26" s="54" t="s">
        <v>17</v>
      </c>
      <c r="F26" s="54">
        <v>1</v>
      </c>
      <c r="G26" s="54">
        <v>67</v>
      </c>
      <c r="H26" s="54">
        <v>22</v>
      </c>
      <c r="I26" s="37">
        <v>45</v>
      </c>
      <c r="J26" s="54">
        <v>63</v>
      </c>
      <c r="K26" s="54">
        <v>4</v>
      </c>
      <c r="L26" s="54">
        <v>3</v>
      </c>
      <c r="M26" s="54">
        <v>1</v>
      </c>
      <c r="N26" s="56"/>
      <c r="O26" s="56"/>
      <c r="P26" s="56"/>
      <c r="Q26" s="56"/>
      <c r="R26" s="60">
        <v>4</v>
      </c>
      <c r="S26" s="71"/>
      <c r="T26" s="71"/>
      <c r="U26" s="61"/>
      <c r="V26" s="24"/>
      <c r="W26" s="23"/>
    </row>
    <row r="27" spans="1:23" ht="12.75">
      <c r="A27" s="89" t="s">
        <v>23</v>
      </c>
      <c r="B27" s="90" t="s">
        <v>24</v>
      </c>
      <c r="C27" s="91">
        <f t="shared" ref="C27:D27" si="8">SUM(C28,C34,C39,C42,C46)</f>
        <v>10</v>
      </c>
      <c r="D27" s="91">
        <f t="shared" si="8"/>
        <v>11</v>
      </c>
      <c r="E27" s="91"/>
      <c r="F27" s="91">
        <f>SUM(F28,F34,F39,F42)</f>
        <v>8</v>
      </c>
      <c r="G27" s="91">
        <f t="shared" ref="G27:J27" si="9">SUM(G28,G34,G39,G42,G46)</f>
        <v>3732</v>
      </c>
      <c r="H27" s="91">
        <f t="shared" si="9"/>
        <v>891</v>
      </c>
      <c r="I27" s="91">
        <f t="shared" si="9"/>
        <v>2841</v>
      </c>
      <c r="J27" s="91">
        <f t="shared" si="9"/>
        <v>3308</v>
      </c>
      <c r="K27" s="91">
        <f>SUM(K28,K34,K39,K42)</f>
        <v>424</v>
      </c>
      <c r="L27" s="91">
        <f t="shared" ref="L27:M27" si="10">SUM(L28,L34,L39,L42,L46)</f>
        <v>319</v>
      </c>
      <c r="M27" s="91">
        <f t="shared" si="10"/>
        <v>5</v>
      </c>
      <c r="N27" s="91">
        <f>SUM(N28,N34)</f>
        <v>100</v>
      </c>
      <c r="O27" s="91">
        <f t="shared" ref="O27:P27" si="11">SUM(O28)</f>
        <v>12</v>
      </c>
      <c r="P27" s="91">
        <f t="shared" si="11"/>
        <v>18</v>
      </c>
      <c r="Q27" s="91">
        <f t="shared" ref="Q27:R27" si="12">SUM(Q28,Q34)</f>
        <v>26</v>
      </c>
      <c r="R27" s="91">
        <f t="shared" si="12"/>
        <v>54</v>
      </c>
      <c r="S27" s="91">
        <f>SUM(S28,S34,S46)</f>
        <v>58</v>
      </c>
      <c r="T27" s="91">
        <f t="shared" ref="T27:U27" si="13">SUM(T28,T34)</f>
        <v>64</v>
      </c>
      <c r="U27" s="91">
        <f t="shared" si="13"/>
        <v>72</v>
      </c>
      <c r="V27" s="91">
        <f>SUM(V28,V34,V39,V42,V46)</f>
        <v>80</v>
      </c>
      <c r="W27" s="91">
        <f>SUM(W28,W34,W39)</f>
        <v>40</v>
      </c>
    </row>
    <row r="28" spans="1:23" ht="12.75">
      <c r="A28" s="92" t="s">
        <v>25</v>
      </c>
      <c r="B28" s="93" t="s">
        <v>277</v>
      </c>
      <c r="C28" s="92">
        <v>3</v>
      </c>
      <c r="D28" s="92">
        <v>4</v>
      </c>
      <c r="E28" s="94"/>
      <c r="F28" s="94">
        <f t="shared" ref="F28:L28" si="14">SUM(F29:F33)</f>
        <v>3</v>
      </c>
      <c r="G28" s="94">
        <f t="shared" si="14"/>
        <v>1547</v>
      </c>
      <c r="H28" s="94">
        <f t="shared" si="14"/>
        <v>417</v>
      </c>
      <c r="I28" s="94">
        <f t="shared" si="14"/>
        <v>1130</v>
      </c>
      <c r="J28" s="94">
        <f t="shared" si="14"/>
        <v>1348</v>
      </c>
      <c r="K28" s="94">
        <f t="shared" si="14"/>
        <v>199</v>
      </c>
      <c r="L28" s="94">
        <f t="shared" si="14"/>
        <v>149</v>
      </c>
      <c r="M28" s="94"/>
      <c r="N28" s="94">
        <f>SUM(N29)</f>
        <v>50</v>
      </c>
      <c r="O28" s="94">
        <f t="shared" ref="O28:U28" si="15">SUM(O29:O33)</f>
        <v>12</v>
      </c>
      <c r="P28" s="94">
        <f t="shared" si="15"/>
        <v>18</v>
      </c>
      <c r="Q28" s="94">
        <f t="shared" si="15"/>
        <v>20</v>
      </c>
      <c r="R28" s="94">
        <f t="shared" si="15"/>
        <v>44</v>
      </c>
      <c r="S28" s="95">
        <f t="shared" si="15"/>
        <v>46</v>
      </c>
      <c r="T28" s="95">
        <f t="shared" si="15"/>
        <v>14</v>
      </c>
      <c r="U28" s="95">
        <f t="shared" si="15"/>
        <v>45</v>
      </c>
      <c r="V28" s="95"/>
      <c r="W28" s="95"/>
    </row>
    <row r="29" spans="1:23" ht="12.75">
      <c r="A29" s="54" t="s">
        <v>27</v>
      </c>
      <c r="B29" s="109" t="s">
        <v>278</v>
      </c>
      <c r="C29" s="61" t="s">
        <v>285</v>
      </c>
      <c r="D29" s="61" t="s">
        <v>11</v>
      </c>
      <c r="E29" s="71"/>
      <c r="F29" s="61">
        <v>1</v>
      </c>
      <c r="G29" s="61">
        <v>1132</v>
      </c>
      <c r="H29" s="61">
        <v>364</v>
      </c>
      <c r="I29" s="70">
        <v>768</v>
      </c>
      <c r="J29" s="61">
        <v>967</v>
      </c>
      <c r="K29" s="61">
        <v>165</v>
      </c>
      <c r="L29" s="61">
        <v>115</v>
      </c>
      <c r="M29" s="61"/>
      <c r="N29" s="61">
        <v>50</v>
      </c>
      <c r="O29" s="61">
        <v>12</v>
      </c>
      <c r="P29" s="61">
        <v>18</v>
      </c>
      <c r="Q29" s="61">
        <v>20</v>
      </c>
      <c r="R29" s="61">
        <v>36</v>
      </c>
      <c r="S29" s="31">
        <v>34</v>
      </c>
      <c r="T29" s="23">
        <v>14</v>
      </c>
      <c r="U29" s="31">
        <v>31</v>
      </c>
      <c r="V29" s="29"/>
      <c r="W29" s="29"/>
    </row>
    <row r="30" spans="1:23" ht="12.75">
      <c r="A30" s="54" t="s">
        <v>44</v>
      </c>
      <c r="B30" s="76" t="s">
        <v>280</v>
      </c>
      <c r="C30" s="61"/>
      <c r="D30" s="61" t="s">
        <v>28</v>
      </c>
      <c r="E30" s="71"/>
      <c r="F30" s="61">
        <v>1</v>
      </c>
      <c r="G30" s="61">
        <v>64</v>
      </c>
      <c r="H30" s="61">
        <v>20</v>
      </c>
      <c r="I30" s="70">
        <v>44</v>
      </c>
      <c r="J30" s="61">
        <v>44</v>
      </c>
      <c r="K30" s="61">
        <v>20</v>
      </c>
      <c r="L30" s="61">
        <v>20</v>
      </c>
      <c r="M30" s="61"/>
      <c r="N30" s="71"/>
      <c r="O30" s="71"/>
      <c r="P30" s="71"/>
      <c r="Q30" s="71"/>
      <c r="R30" s="61">
        <v>8</v>
      </c>
      <c r="S30" s="31">
        <v>12</v>
      </c>
      <c r="T30" s="23"/>
      <c r="U30" s="23"/>
      <c r="V30" s="29"/>
      <c r="W30" s="29"/>
    </row>
    <row r="31" spans="1:23" ht="12.75">
      <c r="A31" s="54" t="s">
        <v>210</v>
      </c>
      <c r="B31" s="76" t="s">
        <v>329</v>
      </c>
      <c r="C31" s="83"/>
      <c r="D31" s="61" t="s">
        <v>11</v>
      </c>
      <c r="E31" s="71"/>
      <c r="F31" s="61">
        <v>1</v>
      </c>
      <c r="G31" s="61">
        <v>99</v>
      </c>
      <c r="H31" s="61">
        <v>33</v>
      </c>
      <c r="I31" s="70">
        <v>66</v>
      </c>
      <c r="J31" s="61">
        <v>85</v>
      </c>
      <c r="K31" s="61">
        <v>14</v>
      </c>
      <c r="L31" s="61">
        <v>14</v>
      </c>
      <c r="M31" s="61"/>
      <c r="N31" s="71"/>
      <c r="O31" s="71"/>
      <c r="P31" s="71"/>
      <c r="Q31" s="71"/>
      <c r="R31" s="61"/>
      <c r="S31" s="23"/>
      <c r="T31" s="23"/>
      <c r="U31" s="26">
        <v>14</v>
      </c>
      <c r="V31" s="29"/>
      <c r="W31" s="29"/>
    </row>
    <row r="32" spans="1:23" ht="12.75">
      <c r="A32" s="54" t="s">
        <v>29</v>
      </c>
      <c r="B32" s="76" t="s">
        <v>30</v>
      </c>
      <c r="C32" s="701" t="s">
        <v>26</v>
      </c>
      <c r="D32" s="701" t="s">
        <v>11</v>
      </c>
      <c r="E32" s="71"/>
      <c r="F32" s="61"/>
      <c r="G32" s="61">
        <v>180</v>
      </c>
      <c r="H32" s="61"/>
      <c r="I32" s="70">
        <v>180</v>
      </c>
      <c r="J32" s="61">
        <v>180</v>
      </c>
      <c r="K32" s="61"/>
      <c r="L32" s="61"/>
      <c r="M32" s="61"/>
      <c r="N32" s="71"/>
      <c r="O32" s="71"/>
      <c r="P32" s="71"/>
      <c r="Q32" s="71"/>
      <c r="R32" s="61"/>
      <c r="S32" s="23"/>
      <c r="T32" s="23"/>
      <c r="U32" s="23"/>
      <c r="V32" s="27" t="s">
        <v>193</v>
      </c>
      <c r="W32" s="26" t="s">
        <v>193</v>
      </c>
    </row>
    <row r="33" spans="1:23" ht="25.5">
      <c r="A33" s="54" t="s">
        <v>31</v>
      </c>
      <c r="B33" s="76" t="s">
        <v>222</v>
      </c>
      <c r="C33" s="654"/>
      <c r="D33" s="654"/>
      <c r="E33" s="71"/>
      <c r="F33" s="61"/>
      <c r="G33" s="61">
        <v>72</v>
      </c>
      <c r="H33" s="61"/>
      <c r="I33" s="70">
        <v>72</v>
      </c>
      <c r="J33" s="61">
        <v>72</v>
      </c>
      <c r="K33" s="61"/>
      <c r="L33" s="61"/>
      <c r="M33" s="61"/>
      <c r="N33" s="71"/>
      <c r="O33" s="71"/>
      <c r="P33" s="71"/>
      <c r="Q33" s="71"/>
      <c r="R33" s="71"/>
      <c r="S33" s="23"/>
      <c r="T33" s="24"/>
      <c r="U33" s="23"/>
      <c r="V33" s="29"/>
      <c r="W33" s="26" t="s">
        <v>193</v>
      </c>
    </row>
    <row r="34" spans="1:23" ht="38.25">
      <c r="A34" s="92" t="s">
        <v>55</v>
      </c>
      <c r="B34" s="93" t="s">
        <v>317</v>
      </c>
      <c r="C34" s="92">
        <v>3</v>
      </c>
      <c r="D34" s="92">
        <v>2</v>
      </c>
      <c r="E34" s="94"/>
      <c r="F34" s="94">
        <f t="shared" ref="F34:L34" si="16">SUM(F35:F38)</f>
        <v>2</v>
      </c>
      <c r="G34" s="94">
        <f t="shared" si="16"/>
        <v>1394</v>
      </c>
      <c r="H34" s="94">
        <f t="shared" si="16"/>
        <v>356</v>
      </c>
      <c r="I34" s="94">
        <f t="shared" si="16"/>
        <v>1038</v>
      </c>
      <c r="J34" s="94">
        <f t="shared" si="16"/>
        <v>1223</v>
      </c>
      <c r="K34" s="94">
        <f t="shared" si="16"/>
        <v>171</v>
      </c>
      <c r="L34" s="94">
        <f t="shared" si="16"/>
        <v>121</v>
      </c>
      <c r="M34" s="94"/>
      <c r="N34" s="94">
        <f>SUM(N35:N38)</f>
        <v>50</v>
      </c>
      <c r="O34" s="94"/>
      <c r="P34" s="94"/>
      <c r="Q34" s="94">
        <f t="shared" ref="Q34:W34" si="17">SUM(Q35:Q38)</f>
        <v>6</v>
      </c>
      <c r="R34" s="94">
        <f t="shared" si="17"/>
        <v>10</v>
      </c>
      <c r="S34" s="95">
        <f t="shared" si="17"/>
        <v>12</v>
      </c>
      <c r="T34" s="95">
        <f t="shared" si="17"/>
        <v>50</v>
      </c>
      <c r="U34" s="95">
        <f t="shared" si="17"/>
        <v>27</v>
      </c>
      <c r="V34" s="95">
        <f t="shared" si="17"/>
        <v>36</v>
      </c>
      <c r="W34" s="95">
        <f t="shared" si="17"/>
        <v>30</v>
      </c>
    </row>
    <row r="35" spans="1:23" ht="38.25">
      <c r="A35" s="78" t="s">
        <v>57</v>
      </c>
      <c r="B35" s="369" t="s">
        <v>318</v>
      </c>
      <c r="C35" s="78" t="s">
        <v>28</v>
      </c>
      <c r="D35" s="78" t="s">
        <v>11</v>
      </c>
      <c r="E35" s="80"/>
      <c r="F35" s="83">
        <v>1</v>
      </c>
      <c r="G35" s="83">
        <v>838</v>
      </c>
      <c r="H35" s="83">
        <v>268</v>
      </c>
      <c r="I35" s="88">
        <v>570</v>
      </c>
      <c r="J35" s="83">
        <v>707</v>
      </c>
      <c r="K35" s="83">
        <v>131</v>
      </c>
      <c r="L35" s="83">
        <v>81</v>
      </c>
      <c r="M35" s="83"/>
      <c r="N35" s="83">
        <v>50</v>
      </c>
      <c r="O35" s="84"/>
      <c r="P35" s="84"/>
      <c r="Q35" s="83">
        <v>6</v>
      </c>
      <c r="R35" s="83">
        <v>10</v>
      </c>
      <c r="S35" s="13">
        <v>12</v>
      </c>
      <c r="T35" s="10">
        <v>50</v>
      </c>
      <c r="U35" s="13">
        <v>9</v>
      </c>
      <c r="V35" s="13">
        <v>14</v>
      </c>
      <c r="W35" s="15">
        <v>30</v>
      </c>
    </row>
    <row r="36" spans="1:23" ht="12.75">
      <c r="A36" s="54" t="s">
        <v>216</v>
      </c>
      <c r="B36" s="98" t="s">
        <v>319</v>
      </c>
      <c r="C36" s="27" t="s">
        <v>28</v>
      </c>
      <c r="D36" s="27"/>
      <c r="E36" s="29"/>
      <c r="F36" s="23">
        <v>1</v>
      </c>
      <c r="G36" s="23">
        <v>268</v>
      </c>
      <c r="H36" s="23">
        <v>88</v>
      </c>
      <c r="I36" s="18">
        <v>180</v>
      </c>
      <c r="J36" s="23">
        <v>228</v>
      </c>
      <c r="K36" s="23">
        <v>40</v>
      </c>
      <c r="L36" s="23">
        <v>40</v>
      </c>
      <c r="M36" s="23"/>
      <c r="N36" s="24"/>
      <c r="O36" s="24"/>
      <c r="P36" s="24"/>
      <c r="Q36" s="24"/>
      <c r="R36" s="24"/>
      <c r="S36" s="23"/>
      <c r="T36" s="23"/>
      <c r="U36" s="23">
        <v>18</v>
      </c>
      <c r="V36" s="31">
        <v>22</v>
      </c>
      <c r="W36" s="29"/>
    </row>
    <row r="37" spans="1:23" ht="12.75">
      <c r="A37" s="54" t="s">
        <v>59</v>
      </c>
      <c r="B37" s="98" t="s">
        <v>30</v>
      </c>
      <c r="C37" s="690" t="s">
        <v>26</v>
      </c>
      <c r="D37" s="690" t="s">
        <v>11</v>
      </c>
      <c r="E37" s="29"/>
      <c r="F37" s="23"/>
      <c r="G37" s="23">
        <v>72</v>
      </c>
      <c r="H37" s="23"/>
      <c r="I37" s="18">
        <v>72</v>
      </c>
      <c r="J37" s="23">
        <v>72</v>
      </c>
      <c r="K37" s="23"/>
      <c r="L37" s="23"/>
      <c r="M37" s="23"/>
      <c r="N37" s="24"/>
      <c r="O37" s="24"/>
      <c r="P37" s="24"/>
      <c r="Q37" s="24"/>
      <c r="R37" s="24"/>
      <c r="S37" s="23"/>
      <c r="T37" s="23"/>
      <c r="U37" s="23"/>
      <c r="V37" s="23" t="s">
        <v>193</v>
      </c>
      <c r="W37" s="29"/>
    </row>
    <row r="38" spans="1:23" ht="12.75">
      <c r="A38" s="54" t="s">
        <v>60</v>
      </c>
      <c r="B38" s="98" t="s">
        <v>222</v>
      </c>
      <c r="C38" s="654"/>
      <c r="D38" s="654"/>
      <c r="E38" s="29"/>
      <c r="F38" s="23"/>
      <c r="G38" s="23">
        <v>216</v>
      </c>
      <c r="H38" s="23"/>
      <c r="I38" s="18">
        <v>216</v>
      </c>
      <c r="J38" s="23">
        <v>216</v>
      </c>
      <c r="K38" s="23"/>
      <c r="L38" s="23"/>
      <c r="M38" s="23"/>
      <c r="N38" s="24"/>
      <c r="O38" s="24"/>
      <c r="P38" s="24"/>
      <c r="Q38" s="24"/>
      <c r="R38" s="24"/>
      <c r="S38" s="23"/>
      <c r="T38" s="23"/>
      <c r="U38" s="24"/>
      <c r="V38" s="23" t="s">
        <v>193</v>
      </c>
      <c r="W38" s="26" t="s">
        <v>193</v>
      </c>
    </row>
    <row r="39" spans="1:23" ht="38.25">
      <c r="A39" s="99" t="s">
        <v>133</v>
      </c>
      <c r="B39" s="100" t="s">
        <v>320</v>
      </c>
      <c r="C39" s="99">
        <v>2</v>
      </c>
      <c r="D39" s="99">
        <v>1</v>
      </c>
      <c r="E39" s="95"/>
      <c r="F39" s="95">
        <f t="shared" ref="F39:M39" si="18">SUM(F40:F41)</f>
        <v>1</v>
      </c>
      <c r="G39" s="95">
        <f t="shared" si="18"/>
        <v>241</v>
      </c>
      <c r="H39" s="95">
        <f t="shared" si="18"/>
        <v>56</v>
      </c>
      <c r="I39" s="95">
        <f t="shared" si="18"/>
        <v>185</v>
      </c>
      <c r="J39" s="95">
        <f t="shared" si="18"/>
        <v>211</v>
      </c>
      <c r="K39" s="95">
        <f t="shared" si="18"/>
        <v>30</v>
      </c>
      <c r="L39" s="95">
        <f t="shared" si="18"/>
        <v>27</v>
      </c>
      <c r="M39" s="95">
        <f t="shared" si="18"/>
        <v>3</v>
      </c>
      <c r="N39" s="95"/>
      <c r="O39" s="95"/>
      <c r="P39" s="95"/>
      <c r="Q39" s="95"/>
      <c r="R39" s="95"/>
      <c r="S39" s="95"/>
      <c r="T39" s="95"/>
      <c r="U39" s="95"/>
      <c r="V39" s="95">
        <f t="shared" ref="V39:W39" si="19">SUM(V40:V41)</f>
        <v>20</v>
      </c>
      <c r="W39" s="95">
        <f t="shared" si="19"/>
        <v>10</v>
      </c>
    </row>
    <row r="40" spans="1:23" ht="38.25">
      <c r="A40" s="9" t="s">
        <v>134</v>
      </c>
      <c r="B40" s="3" t="s">
        <v>321</v>
      </c>
      <c r="C40" s="9" t="s">
        <v>28</v>
      </c>
      <c r="D40" s="9"/>
      <c r="E40" s="11"/>
      <c r="F40" s="13">
        <v>1</v>
      </c>
      <c r="G40" s="13">
        <v>169</v>
      </c>
      <c r="H40" s="13">
        <v>56</v>
      </c>
      <c r="I40" s="6">
        <v>113</v>
      </c>
      <c r="J40" s="13">
        <v>139</v>
      </c>
      <c r="K40" s="13">
        <v>30</v>
      </c>
      <c r="L40" s="13">
        <v>27</v>
      </c>
      <c r="M40" s="13">
        <v>3</v>
      </c>
      <c r="N40" s="13"/>
      <c r="O40" s="33"/>
      <c r="P40" s="33"/>
      <c r="Q40" s="33"/>
      <c r="R40" s="13"/>
      <c r="S40" s="13"/>
      <c r="T40" s="13"/>
      <c r="U40" s="13"/>
      <c r="V40" s="13">
        <v>20</v>
      </c>
      <c r="W40" s="15">
        <v>10</v>
      </c>
    </row>
    <row r="41" spans="1:23" ht="12.75">
      <c r="A41" s="27" t="s">
        <v>137</v>
      </c>
      <c r="B41" s="98" t="s">
        <v>222</v>
      </c>
      <c r="C41" s="27" t="s">
        <v>26</v>
      </c>
      <c r="D41" s="27" t="s">
        <v>11</v>
      </c>
      <c r="E41" s="29"/>
      <c r="F41" s="23"/>
      <c r="G41" s="23">
        <v>72</v>
      </c>
      <c r="H41" s="23"/>
      <c r="I41" s="18">
        <v>72</v>
      </c>
      <c r="J41" s="23">
        <v>72</v>
      </c>
      <c r="K41" s="23"/>
      <c r="L41" s="23"/>
      <c r="M41" s="23"/>
      <c r="N41" s="24"/>
      <c r="O41" s="24"/>
      <c r="P41" s="24"/>
      <c r="Q41" s="24"/>
      <c r="R41" s="23"/>
      <c r="S41" s="24"/>
      <c r="T41" s="24"/>
      <c r="U41" s="23"/>
      <c r="V41" s="24"/>
      <c r="W41" s="26" t="s">
        <v>193</v>
      </c>
    </row>
    <row r="42" spans="1:23" ht="25.5">
      <c r="A42" s="99" t="s">
        <v>138</v>
      </c>
      <c r="B42" s="103" t="s">
        <v>322</v>
      </c>
      <c r="C42" s="99">
        <v>1</v>
      </c>
      <c r="D42" s="99">
        <v>3</v>
      </c>
      <c r="E42" s="95"/>
      <c r="F42" s="95">
        <f t="shared" ref="F42:M42" si="20">SUM(F43:F45)</f>
        <v>2</v>
      </c>
      <c r="G42" s="95">
        <f t="shared" si="20"/>
        <v>298</v>
      </c>
      <c r="H42" s="95">
        <f t="shared" si="20"/>
        <v>62</v>
      </c>
      <c r="I42" s="95">
        <f t="shared" si="20"/>
        <v>236</v>
      </c>
      <c r="J42" s="95">
        <f t="shared" si="20"/>
        <v>274</v>
      </c>
      <c r="K42" s="95">
        <f t="shared" si="20"/>
        <v>24</v>
      </c>
      <c r="L42" s="95">
        <f t="shared" si="20"/>
        <v>22</v>
      </c>
      <c r="M42" s="95">
        <f t="shared" si="20"/>
        <v>2</v>
      </c>
      <c r="N42" s="95"/>
      <c r="O42" s="95"/>
      <c r="P42" s="95"/>
      <c r="Q42" s="95"/>
      <c r="R42" s="95"/>
      <c r="S42" s="95"/>
      <c r="T42" s="95"/>
      <c r="U42" s="95"/>
      <c r="V42" s="95">
        <f>SUM(V43:V45)</f>
        <v>24</v>
      </c>
      <c r="W42" s="95"/>
    </row>
    <row r="43" spans="1:23" ht="12.75">
      <c r="A43" s="27" t="s">
        <v>139</v>
      </c>
      <c r="B43" s="102" t="s">
        <v>323</v>
      </c>
      <c r="C43" s="27"/>
      <c r="D43" s="27" t="s">
        <v>11</v>
      </c>
      <c r="E43" s="29"/>
      <c r="F43" s="23">
        <v>1</v>
      </c>
      <c r="G43" s="23">
        <v>92</v>
      </c>
      <c r="H43" s="23">
        <v>30</v>
      </c>
      <c r="I43" s="18">
        <v>62</v>
      </c>
      <c r="J43" s="23">
        <v>80</v>
      </c>
      <c r="K43" s="23">
        <v>12</v>
      </c>
      <c r="L43" s="23">
        <v>10</v>
      </c>
      <c r="M43" s="23">
        <v>2</v>
      </c>
      <c r="N43" s="24"/>
      <c r="O43" s="24"/>
      <c r="P43" s="24"/>
      <c r="Q43" s="24"/>
      <c r="R43" s="24"/>
      <c r="S43" s="23"/>
      <c r="T43" s="24"/>
      <c r="U43" s="23"/>
      <c r="V43" s="26">
        <v>12</v>
      </c>
      <c r="W43" s="24"/>
    </row>
    <row r="44" spans="1:23" ht="12.75">
      <c r="A44" s="27" t="s">
        <v>233</v>
      </c>
      <c r="B44" s="98" t="s">
        <v>324</v>
      </c>
      <c r="C44" s="29"/>
      <c r="D44" s="27" t="s">
        <v>11</v>
      </c>
      <c r="E44" s="29"/>
      <c r="F44" s="23">
        <v>1</v>
      </c>
      <c r="G44" s="23">
        <v>98</v>
      </c>
      <c r="H44" s="23">
        <v>32</v>
      </c>
      <c r="I44" s="18">
        <v>66</v>
      </c>
      <c r="J44" s="23">
        <v>86</v>
      </c>
      <c r="K44" s="23">
        <v>12</v>
      </c>
      <c r="L44" s="23">
        <v>12</v>
      </c>
      <c r="M44" s="23"/>
      <c r="N44" s="24"/>
      <c r="O44" s="24"/>
      <c r="P44" s="24"/>
      <c r="Q44" s="24"/>
      <c r="R44" s="24"/>
      <c r="S44" s="23"/>
      <c r="T44" s="24"/>
      <c r="U44" s="24"/>
      <c r="V44" s="26">
        <v>12</v>
      </c>
      <c r="W44" s="23"/>
    </row>
    <row r="45" spans="1:23" ht="12.75">
      <c r="A45" s="27" t="s">
        <v>140</v>
      </c>
      <c r="B45" s="98" t="s">
        <v>222</v>
      </c>
      <c r="C45" s="27" t="s">
        <v>26</v>
      </c>
      <c r="D45" s="27" t="s">
        <v>11</v>
      </c>
      <c r="E45" s="29"/>
      <c r="F45" s="23"/>
      <c r="G45" s="23">
        <v>108</v>
      </c>
      <c r="H45" s="23"/>
      <c r="I45" s="18">
        <v>108</v>
      </c>
      <c r="J45" s="23">
        <v>108</v>
      </c>
      <c r="K45" s="23"/>
      <c r="L45" s="23"/>
      <c r="M45" s="23"/>
      <c r="N45" s="24"/>
      <c r="O45" s="24"/>
      <c r="P45" s="24"/>
      <c r="Q45" s="24"/>
      <c r="R45" s="24"/>
      <c r="S45" s="23"/>
      <c r="T45" s="24"/>
      <c r="U45" s="24"/>
      <c r="V45" s="23"/>
      <c r="W45" s="26" t="s">
        <v>193</v>
      </c>
    </row>
    <row r="46" spans="1:23" ht="38.25">
      <c r="A46" s="99" t="s">
        <v>141</v>
      </c>
      <c r="B46" s="103" t="s">
        <v>330</v>
      </c>
      <c r="C46" s="99">
        <v>1</v>
      </c>
      <c r="D46" s="99">
        <v>1</v>
      </c>
      <c r="E46" s="99"/>
      <c r="F46" s="95"/>
      <c r="G46" s="95">
        <f>SUM(G47:G48)</f>
        <v>252</v>
      </c>
      <c r="H46" s="95"/>
      <c r="I46" s="95">
        <f t="shared" ref="I46:J46" si="21">SUM(I47:I48)</f>
        <v>252</v>
      </c>
      <c r="J46" s="95">
        <f t="shared" si="21"/>
        <v>252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pans="1:23" ht="12.75">
      <c r="A47" s="27" t="s">
        <v>143</v>
      </c>
      <c r="B47" s="98" t="s">
        <v>30</v>
      </c>
      <c r="C47" s="702" t="s">
        <v>26</v>
      </c>
      <c r="D47" s="690" t="s">
        <v>11</v>
      </c>
      <c r="E47" s="29"/>
      <c r="F47" s="23"/>
      <c r="G47" s="23">
        <v>72</v>
      </c>
      <c r="H47" s="23"/>
      <c r="I47" s="18">
        <v>72</v>
      </c>
      <c r="J47" s="23">
        <v>72</v>
      </c>
      <c r="K47" s="23"/>
      <c r="L47" s="23"/>
      <c r="M47" s="23"/>
      <c r="N47" s="24"/>
      <c r="O47" s="24"/>
      <c r="P47" s="24"/>
      <c r="Q47" s="24"/>
      <c r="R47" s="24"/>
      <c r="S47" s="26" t="s">
        <v>193</v>
      </c>
      <c r="T47" s="24"/>
      <c r="U47" s="23"/>
      <c r="V47" s="24"/>
      <c r="W47" s="23"/>
    </row>
    <row r="48" spans="1:23" ht="12.75">
      <c r="A48" s="23" t="s">
        <v>144</v>
      </c>
      <c r="B48" s="104" t="s">
        <v>32</v>
      </c>
      <c r="C48" s="654"/>
      <c r="D48" s="654"/>
      <c r="E48" s="24"/>
      <c r="F48" s="23"/>
      <c r="G48" s="23">
        <v>180</v>
      </c>
      <c r="H48" s="24"/>
      <c r="I48" s="18">
        <v>180</v>
      </c>
      <c r="J48" s="23">
        <v>180</v>
      </c>
      <c r="K48" s="24"/>
      <c r="L48" s="24"/>
      <c r="M48" s="23"/>
      <c r="N48" s="24"/>
      <c r="O48" s="24"/>
      <c r="P48" s="24"/>
      <c r="Q48" s="24"/>
      <c r="R48" s="24"/>
      <c r="S48" s="26" t="s">
        <v>193</v>
      </c>
      <c r="T48" s="24"/>
      <c r="U48" s="24"/>
      <c r="V48" s="24"/>
      <c r="W48" s="23"/>
    </row>
    <row r="49" spans="1:23" ht="12.75">
      <c r="A49" s="106"/>
      <c r="B49" s="107" t="s">
        <v>145</v>
      </c>
      <c r="C49" s="21"/>
      <c r="D49" s="21"/>
      <c r="E49" s="21"/>
      <c r="F49" s="20"/>
      <c r="G49" s="20">
        <f t="shared" ref="G49:M49" si="22">SUM(G8,G13,G16)</f>
        <v>5440</v>
      </c>
      <c r="H49" s="21">
        <f t="shared" si="22"/>
        <v>1516</v>
      </c>
      <c r="I49" s="21">
        <f t="shared" si="22"/>
        <v>3924</v>
      </c>
      <c r="J49" s="21">
        <f t="shared" si="22"/>
        <v>4840</v>
      </c>
      <c r="K49" s="21">
        <f t="shared" si="22"/>
        <v>600</v>
      </c>
      <c r="L49" s="21">
        <f t="shared" si="22"/>
        <v>450</v>
      </c>
      <c r="M49" s="21">
        <f t="shared" si="22"/>
        <v>50</v>
      </c>
      <c r="N49" s="21">
        <f>SUM(N16)</f>
        <v>100</v>
      </c>
      <c r="O49" s="21">
        <f t="shared" ref="O49:Q49" si="23">SUM(O8,O13,O16)</f>
        <v>40</v>
      </c>
      <c r="P49" s="21">
        <f t="shared" si="23"/>
        <v>60</v>
      </c>
      <c r="Q49" s="21">
        <f t="shared" si="23"/>
        <v>60</v>
      </c>
      <c r="R49" s="21">
        <f t="shared" ref="R49:U49" si="24">SUM(R8,R16)</f>
        <v>80</v>
      </c>
      <c r="S49" s="21">
        <f t="shared" si="24"/>
        <v>80</v>
      </c>
      <c r="T49" s="21">
        <f t="shared" si="24"/>
        <v>80</v>
      </c>
      <c r="U49" s="21">
        <f t="shared" si="24"/>
        <v>80</v>
      </c>
      <c r="V49" s="21">
        <f t="shared" ref="V49:W49" si="25">SUM(V16)</f>
        <v>80</v>
      </c>
      <c r="W49" s="21">
        <f t="shared" si="25"/>
        <v>40</v>
      </c>
    </row>
    <row r="50" spans="1:23" ht="12.75">
      <c r="A50" s="27" t="s">
        <v>146</v>
      </c>
      <c r="B50" s="98" t="s">
        <v>147</v>
      </c>
      <c r="C50" s="27" t="s">
        <v>148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7"/>
      <c r="V50" s="29"/>
      <c r="W50" s="27">
        <v>4</v>
      </c>
    </row>
    <row r="51" spans="1:23" ht="12.75">
      <c r="A51" s="27" t="s">
        <v>33</v>
      </c>
      <c r="B51" s="98" t="s">
        <v>34</v>
      </c>
      <c r="C51" s="27" t="s">
        <v>149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7">
        <v>1.5</v>
      </c>
      <c r="R51" s="27"/>
      <c r="S51" s="27">
        <v>1</v>
      </c>
      <c r="T51" s="27">
        <v>0.5</v>
      </c>
      <c r="U51" s="27">
        <v>1.5</v>
      </c>
      <c r="V51" s="27">
        <v>1</v>
      </c>
      <c r="W51" s="27">
        <v>0.5</v>
      </c>
    </row>
    <row r="52" spans="1:23" ht="12.75">
      <c r="A52" s="27" t="s">
        <v>150</v>
      </c>
      <c r="B52" s="98" t="s">
        <v>151</v>
      </c>
      <c r="C52" s="27" t="s">
        <v>149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7"/>
      <c r="V52" s="29"/>
      <c r="W52" s="27">
        <v>6</v>
      </c>
    </row>
    <row r="53" spans="1:23" ht="12.75">
      <c r="A53" s="27" t="s">
        <v>152</v>
      </c>
      <c r="B53" s="98" t="s">
        <v>153</v>
      </c>
      <c r="C53" s="27" t="s">
        <v>148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7"/>
      <c r="V53" s="29"/>
      <c r="W53" s="27">
        <v>4</v>
      </c>
    </row>
    <row r="54" spans="1:23" ht="12.75">
      <c r="A54" s="27" t="s">
        <v>154</v>
      </c>
      <c r="B54" s="98" t="s">
        <v>155</v>
      </c>
      <c r="C54" s="27" t="s">
        <v>38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7"/>
      <c r="V54" s="29"/>
      <c r="W54" s="27">
        <v>2</v>
      </c>
    </row>
    <row r="55" spans="1:23" ht="12.75">
      <c r="A55" s="27" t="s">
        <v>36</v>
      </c>
      <c r="B55" s="98" t="s">
        <v>37</v>
      </c>
      <c r="C55" s="27" t="s">
        <v>156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7"/>
      <c r="P55" s="27">
        <v>2</v>
      </c>
      <c r="Q55" s="27">
        <v>9</v>
      </c>
      <c r="R55" s="27">
        <v>2</v>
      </c>
      <c r="S55" s="27">
        <v>9</v>
      </c>
      <c r="T55" s="27">
        <v>2</v>
      </c>
      <c r="U55" s="27">
        <v>9</v>
      </c>
      <c r="V55" s="27">
        <v>2</v>
      </c>
      <c r="W55" s="29"/>
    </row>
    <row r="56" spans="1:23" ht="12.75">
      <c r="A56" s="27" t="s">
        <v>39</v>
      </c>
      <c r="B56" s="98" t="s">
        <v>157</v>
      </c>
      <c r="C56" s="27">
        <v>240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7"/>
      <c r="P56" s="666">
        <v>60</v>
      </c>
      <c r="Q56" s="655"/>
      <c r="R56" s="666">
        <v>60</v>
      </c>
      <c r="S56" s="655"/>
      <c r="T56" s="666">
        <v>60</v>
      </c>
      <c r="U56" s="655"/>
      <c r="V56" s="666">
        <v>60</v>
      </c>
      <c r="W56" s="655"/>
    </row>
    <row r="57" spans="1:23" ht="12.75">
      <c r="A57" s="29"/>
      <c r="B57" s="98" t="s">
        <v>158</v>
      </c>
      <c r="C57" s="27">
        <v>5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7"/>
      <c r="T57" s="27"/>
      <c r="U57" s="27"/>
      <c r="V57" s="29"/>
      <c r="W57" s="29"/>
    </row>
    <row r="58" spans="1:23" ht="12.75">
      <c r="A58" s="30"/>
      <c r="B58" s="671" t="s">
        <v>159</v>
      </c>
      <c r="C58" s="29"/>
      <c r="D58" s="29"/>
      <c r="E58" s="29"/>
      <c r="F58" s="29"/>
      <c r="G58" s="29"/>
      <c r="H58" s="29"/>
      <c r="I58" s="662" t="s">
        <v>160</v>
      </c>
      <c r="J58" s="27"/>
      <c r="K58" s="27"/>
      <c r="L58" s="666" t="s">
        <v>161</v>
      </c>
      <c r="M58" s="657"/>
      <c r="N58" s="655"/>
      <c r="O58" s="27">
        <v>40</v>
      </c>
      <c r="P58" s="27">
        <v>60</v>
      </c>
      <c r="Q58" s="27">
        <v>60</v>
      </c>
      <c r="R58" s="27">
        <v>80</v>
      </c>
      <c r="S58" s="27">
        <v>80</v>
      </c>
      <c r="T58" s="27">
        <v>80</v>
      </c>
      <c r="U58" s="27">
        <v>80</v>
      </c>
      <c r="V58" s="27">
        <v>80</v>
      </c>
      <c r="W58" s="27">
        <v>40</v>
      </c>
    </row>
    <row r="59" spans="1:23" ht="12.75">
      <c r="A59" s="30"/>
      <c r="B59" s="653"/>
      <c r="C59" s="30"/>
      <c r="D59" s="30"/>
      <c r="E59" s="30"/>
      <c r="F59" s="30"/>
      <c r="G59" s="30"/>
      <c r="H59" s="30"/>
      <c r="I59" s="653"/>
      <c r="J59" s="27"/>
      <c r="K59" s="27"/>
      <c r="L59" s="666" t="s">
        <v>162</v>
      </c>
      <c r="M59" s="657"/>
      <c r="N59" s="655"/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</row>
    <row r="60" spans="1:23" ht="12.75">
      <c r="A60" s="30"/>
      <c r="B60" s="653"/>
      <c r="C60" s="30"/>
      <c r="D60" s="30"/>
      <c r="E60" s="30"/>
      <c r="F60" s="30"/>
      <c r="G60" s="30"/>
      <c r="H60" s="30"/>
      <c r="I60" s="653"/>
      <c r="J60" s="27"/>
      <c r="K60" s="27"/>
      <c r="L60" s="666" t="s">
        <v>163</v>
      </c>
      <c r="M60" s="657"/>
      <c r="N60" s="655"/>
      <c r="O60" s="27">
        <v>0</v>
      </c>
      <c r="P60" s="27">
        <v>0</v>
      </c>
      <c r="Q60" s="27">
        <v>2</v>
      </c>
      <c r="R60" s="27">
        <v>1</v>
      </c>
      <c r="S60" s="27">
        <v>2</v>
      </c>
      <c r="T60" s="27">
        <v>1</v>
      </c>
      <c r="U60" s="27">
        <v>1</v>
      </c>
      <c r="V60" s="27">
        <v>1</v>
      </c>
      <c r="W60" s="27">
        <v>2</v>
      </c>
    </row>
    <row r="61" spans="1:23" ht="12.75">
      <c r="A61" s="30"/>
      <c r="B61" s="653"/>
      <c r="C61" s="30"/>
      <c r="D61" s="30"/>
      <c r="E61" s="30"/>
      <c r="F61" s="30"/>
      <c r="G61" s="30"/>
      <c r="H61" s="30"/>
      <c r="I61" s="653"/>
      <c r="J61" s="259"/>
      <c r="K61" s="259"/>
      <c r="L61" s="676" t="s">
        <v>164</v>
      </c>
      <c r="M61" s="657"/>
      <c r="N61" s="655"/>
      <c r="O61" s="9">
        <v>0</v>
      </c>
      <c r="P61" s="9">
        <v>0</v>
      </c>
      <c r="Q61" s="9">
        <v>0</v>
      </c>
      <c r="R61" s="9">
        <v>0</v>
      </c>
      <c r="S61" s="9">
        <v>1</v>
      </c>
      <c r="T61" s="9">
        <v>0</v>
      </c>
      <c r="U61" s="9">
        <v>0</v>
      </c>
      <c r="V61" s="9">
        <v>0</v>
      </c>
      <c r="W61" s="9">
        <v>4</v>
      </c>
    </row>
    <row r="62" spans="1:23" ht="12.75">
      <c r="A62" s="30"/>
      <c r="B62" s="654"/>
      <c r="C62" s="30"/>
      <c r="D62" s="30"/>
      <c r="E62" s="30"/>
      <c r="F62" s="30"/>
      <c r="G62" s="30"/>
      <c r="H62" s="30"/>
      <c r="I62" s="653"/>
      <c r="J62" s="27"/>
      <c r="K62" s="27"/>
      <c r="L62" s="666" t="s">
        <v>165</v>
      </c>
      <c r="M62" s="657"/>
      <c r="N62" s="655"/>
      <c r="O62" s="27">
        <v>0</v>
      </c>
      <c r="P62" s="27">
        <v>2</v>
      </c>
      <c r="Q62" s="27">
        <v>4</v>
      </c>
      <c r="R62" s="27">
        <v>0</v>
      </c>
      <c r="S62" s="27">
        <v>4</v>
      </c>
      <c r="T62" s="27"/>
      <c r="U62" s="27">
        <v>3</v>
      </c>
      <c r="V62" s="27">
        <v>2</v>
      </c>
      <c r="W62" s="27">
        <v>4</v>
      </c>
    </row>
    <row r="63" spans="1:23" ht="12.75">
      <c r="A63" s="30"/>
      <c r="B63" s="30"/>
      <c r="C63" s="30"/>
      <c r="D63" s="30"/>
      <c r="E63" s="30"/>
      <c r="F63" s="30"/>
      <c r="G63" s="30"/>
      <c r="H63" s="30"/>
      <c r="I63" s="654"/>
      <c r="J63" s="27"/>
      <c r="K63" s="27"/>
      <c r="L63" s="666" t="s">
        <v>166</v>
      </c>
      <c r="M63" s="657"/>
      <c r="N63" s="655"/>
      <c r="O63" s="27">
        <v>0</v>
      </c>
      <c r="P63" s="27">
        <v>0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</row>
    <row r="64" spans="1:23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V64" s="17"/>
      <c r="W64" s="17"/>
    </row>
    <row r="65" spans="1:23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V65" s="17"/>
      <c r="W65" s="17"/>
    </row>
    <row r="66" spans="1:23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</row>
    <row r="67" spans="1:23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</row>
  </sheetData>
  <mergeCells count="41">
    <mergeCell ref="P56:Q56"/>
    <mergeCell ref="R56:S56"/>
    <mergeCell ref="T56:U56"/>
    <mergeCell ref="V56:W56"/>
    <mergeCell ref="L58:N58"/>
    <mergeCell ref="T4:U5"/>
    <mergeCell ref="V4:W5"/>
    <mergeCell ref="A1:W1"/>
    <mergeCell ref="A2:A6"/>
    <mergeCell ref="B2:B6"/>
    <mergeCell ref="C2:E2"/>
    <mergeCell ref="G2:N2"/>
    <mergeCell ref="O2:W3"/>
    <mergeCell ref="E3:E6"/>
    <mergeCell ref="O4:Q5"/>
    <mergeCell ref="R4:S5"/>
    <mergeCell ref="I58:I63"/>
    <mergeCell ref="J4:J6"/>
    <mergeCell ref="K4:N4"/>
    <mergeCell ref="K5:K6"/>
    <mergeCell ref="L5:N5"/>
    <mergeCell ref="L59:N59"/>
    <mergeCell ref="L60:N60"/>
    <mergeCell ref="L61:N61"/>
    <mergeCell ref="L62:N62"/>
    <mergeCell ref="L63:N63"/>
    <mergeCell ref="F2:F6"/>
    <mergeCell ref="G3:G6"/>
    <mergeCell ref="H3:I3"/>
    <mergeCell ref="J3:N3"/>
    <mergeCell ref="H4:H6"/>
    <mergeCell ref="I4:I6"/>
    <mergeCell ref="C47:C48"/>
    <mergeCell ref="B58:B62"/>
    <mergeCell ref="C3:C6"/>
    <mergeCell ref="D3:D6"/>
    <mergeCell ref="C32:C33"/>
    <mergeCell ref="D32:D33"/>
    <mergeCell ref="C37:C38"/>
    <mergeCell ref="D37:D38"/>
    <mergeCell ref="D47:D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88"/>
  <sheetViews>
    <sheetView workbookViewId="0"/>
  </sheetViews>
  <sheetFormatPr defaultColWidth="14.42578125" defaultRowHeight="15.75" customHeight="1"/>
  <cols>
    <col min="1" max="1" width="12.7109375" customWidth="1"/>
    <col min="2" max="2" width="48.28515625" customWidth="1"/>
    <col min="3" max="3" width="7" customWidth="1"/>
    <col min="4" max="4" width="8.42578125" customWidth="1"/>
    <col min="5" max="5" width="5.140625" customWidth="1"/>
    <col min="6" max="7" width="5.42578125" customWidth="1"/>
    <col min="8" max="8" width="5.7109375" customWidth="1"/>
    <col min="9" max="9" width="6.28515625" customWidth="1"/>
    <col min="10" max="12" width="6" customWidth="1"/>
    <col min="13" max="13" width="7.85546875" customWidth="1"/>
    <col min="14" max="14" width="5.140625" customWidth="1"/>
    <col min="15" max="16" width="6.7109375" customWidth="1"/>
    <col min="17" max="17" width="6.85546875" customWidth="1"/>
    <col min="18" max="18" width="6.5703125" customWidth="1"/>
    <col min="19" max="19" width="6.85546875" customWidth="1"/>
    <col min="20" max="20" width="7.7109375" customWidth="1"/>
    <col min="21" max="25" width="8" customWidth="1"/>
  </cols>
  <sheetData>
    <row r="1" spans="1:25" ht="12.75">
      <c r="A1" s="672" t="s">
        <v>331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5"/>
    </row>
    <row r="2" spans="1:25" ht="40.5" customHeight="1">
      <c r="A2" s="673" t="s">
        <v>0</v>
      </c>
      <c r="B2" s="674" t="s">
        <v>1</v>
      </c>
      <c r="C2" s="675" t="s">
        <v>2</v>
      </c>
      <c r="D2" s="657"/>
      <c r="E2" s="655"/>
      <c r="F2" s="670" t="s">
        <v>328</v>
      </c>
      <c r="G2" s="667" t="s">
        <v>3</v>
      </c>
      <c r="H2" s="657"/>
      <c r="I2" s="657"/>
      <c r="J2" s="657"/>
      <c r="K2" s="657"/>
      <c r="L2" s="657"/>
      <c r="M2" s="657"/>
      <c r="N2" s="655"/>
      <c r="O2" s="684" t="s">
        <v>61</v>
      </c>
      <c r="P2" s="685"/>
      <c r="Q2" s="685"/>
      <c r="R2" s="685"/>
      <c r="S2" s="685"/>
      <c r="T2" s="685"/>
      <c r="U2" s="685"/>
      <c r="V2" s="685"/>
      <c r="W2" s="685"/>
      <c r="X2" s="685"/>
      <c r="Y2" s="659"/>
    </row>
    <row r="3" spans="1:25" ht="12.75">
      <c r="A3" s="653"/>
      <c r="B3" s="653"/>
      <c r="C3" s="670" t="s">
        <v>62</v>
      </c>
      <c r="D3" s="669" t="s">
        <v>63</v>
      </c>
      <c r="E3" s="670" t="s">
        <v>64</v>
      </c>
      <c r="F3" s="653"/>
      <c r="G3" s="670" t="s">
        <v>4</v>
      </c>
      <c r="H3" s="675" t="s">
        <v>188</v>
      </c>
      <c r="I3" s="655"/>
      <c r="J3" s="667" t="s">
        <v>189</v>
      </c>
      <c r="K3" s="657"/>
      <c r="L3" s="657"/>
      <c r="M3" s="657"/>
      <c r="N3" s="655"/>
      <c r="O3" s="660"/>
      <c r="P3" s="686"/>
      <c r="Q3" s="686"/>
      <c r="R3" s="686"/>
      <c r="S3" s="686"/>
      <c r="T3" s="686"/>
      <c r="U3" s="686"/>
      <c r="V3" s="686"/>
      <c r="W3" s="686"/>
      <c r="X3" s="686"/>
      <c r="Y3" s="661"/>
    </row>
    <row r="4" spans="1:25" ht="12.75">
      <c r="A4" s="653"/>
      <c r="B4" s="653"/>
      <c r="C4" s="653"/>
      <c r="D4" s="653"/>
      <c r="E4" s="653"/>
      <c r="F4" s="653"/>
      <c r="G4" s="653"/>
      <c r="H4" s="670" t="s">
        <v>65</v>
      </c>
      <c r="I4" s="669" t="s">
        <v>190</v>
      </c>
      <c r="J4" s="677" t="s">
        <v>5</v>
      </c>
      <c r="K4" s="679" t="s">
        <v>191</v>
      </c>
      <c r="L4" s="657"/>
      <c r="M4" s="657"/>
      <c r="N4" s="655"/>
      <c r="O4" s="668" t="s">
        <v>7</v>
      </c>
      <c r="P4" s="685"/>
      <c r="Q4" s="659"/>
      <c r="R4" s="668" t="s">
        <v>45</v>
      </c>
      <c r="S4" s="659"/>
      <c r="T4" s="665" t="s">
        <v>67</v>
      </c>
      <c r="U4" s="659"/>
      <c r="V4" s="658" t="s">
        <v>68</v>
      </c>
      <c r="W4" s="659"/>
      <c r="X4" s="658" t="s">
        <v>332</v>
      </c>
      <c r="Y4" s="659"/>
    </row>
    <row r="5" spans="1:25" ht="12.75">
      <c r="A5" s="653"/>
      <c r="B5" s="653"/>
      <c r="C5" s="653"/>
      <c r="D5" s="653"/>
      <c r="E5" s="653"/>
      <c r="F5" s="653"/>
      <c r="G5" s="653"/>
      <c r="H5" s="653"/>
      <c r="I5" s="653"/>
      <c r="J5" s="678"/>
      <c r="K5" s="670" t="s">
        <v>192</v>
      </c>
      <c r="L5" s="667" t="s">
        <v>69</v>
      </c>
      <c r="M5" s="657"/>
      <c r="N5" s="655"/>
      <c r="O5" s="660"/>
      <c r="P5" s="686"/>
      <c r="Q5" s="661"/>
      <c r="R5" s="660"/>
      <c r="S5" s="661"/>
      <c r="T5" s="660"/>
      <c r="U5" s="661"/>
      <c r="V5" s="660"/>
      <c r="W5" s="661"/>
      <c r="X5" s="660"/>
      <c r="Y5" s="661"/>
    </row>
    <row r="6" spans="1:25" ht="101.25">
      <c r="A6" s="654"/>
      <c r="B6" s="654"/>
      <c r="C6" s="654"/>
      <c r="D6" s="654"/>
      <c r="E6" s="654"/>
      <c r="F6" s="654"/>
      <c r="G6" s="654"/>
      <c r="H6" s="654"/>
      <c r="I6" s="654"/>
      <c r="J6" s="661"/>
      <c r="K6" s="654"/>
      <c r="L6" s="35" t="s">
        <v>8</v>
      </c>
      <c r="M6" s="36" t="s">
        <v>70</v>
      </c>
      <c r="N6" s="35" t="s">
        <v>71</v>
      </c>
      <c r="O6" s="36" t="s">
        <v>244</v>
      </c>
      <c r="P6" s="36" t="s">
        <v>18</v>
      </c>
      <c r="Q6" s="36" t="s">
        <v>72</v>
      </c>
      <c r="R6" s="36" t="s">
        <v>73</v>
      </c>
      <c r="S6" s="36" t="s">
        <v>74</v>
      </c>
      <c r="T6" s="1" t="s">
        <v>75</v>
      </c>
      <c r="U6" s="1" t="s">
        <v>76</v>
      </c>
      <c r="V6" s="1" t="s">
        <v>77</v>
      </c>
      <c r="W6" s="1" t="s">
        <v>78</v>
      </c>
      <c r="X6" s="1" t="s">
        <v>333</v>
      </c>
      <c r="Y6" s="1" t="s">
        <v>334</v>
      </c>
    </row>
    <row r="7" spans="1:25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  <c r="W7" s="37">
        <v>23</v>
      </c>
      <c r="X7" s="37">
        <v>24</v>
      </c>
      <c r="Y7" s="37">
        <v>25</v>
      </c>
    </row>
    <row r="8" spans="1:25" ht="12.75">
      <c r="A8" s="38" t="s">
        <v>46</v>
      </c>
      <c r="B8" s="39" t="s">
        <v>79</v>
      </c>
      <c r="C8" s="40">
        <f t="shared" ref="C8:M8" si="0">SUM(C9)</f>
        <v>3</v>
      </c>
      <c r="D8" s="73">
        <f t="shared" si="0"/>
        <v>9</v>
      </c>
      <c r="E8" s="73">
        <f t="shared" si="0"/>
        <v>2</v>
      </c>
      <c r="F8" s="75">
        <f t="shared" si="0"/>
        <v>13</v>
      </c>
      <c r="G8" s="75">
        <f t="shared" si="0"/>
        <v>2162</v>
      </c>
      <c r="H8" s="75">
        <f t="shared" si="0"/>
        <v>758</v>
      </c>
      <c r="I8" s="75">
        <f t="shared" si="0"/>
        <v>1404</v>
      </c>
      <c r="J8" s="75">
        <f t="shared" si="0"/>
        <v>1998</v>
      </c>
      <c r="K8" s="75">
        <f t="shared" si="0"/>
        <v>164</v>
      </c>
      <c r="L8" s="75">
        <f t="shared" si="0"/>
        <v>133</v>
      </c>
      <c r="M8" s="75">
        <f t="shared" si="0"/>
        <v>31</v>
      </c>
      <c r="N8" s="75"/>
      <c r="O8" s="75">
        <f t="shared" ref="O8:Q8" si="1">SUM(O9)</f>
        <v>40</v>
      </c>
      <c r="P8" s="75">
        <f t="shared" si="1"/>
        <v>80</v>
      </c>
      <c r="Q8" s="75">
        <f t="shared" si="1"/>
        <v>40</v>
      </c>
      <c r="R8" s="75"/>
      <c r="S8" s="7"/>
      <c r="T8" s="7"/>
      <c r="U8" s="7"/>
      <c r="V8" s="7"/>
      <c r="W8" s="7"/>
      <c r="X8" s="7"/>
      <c r="Y8" s="7">
        <f>SUM(Y9)</f>
        <v>4</v>
      </c>
    </row>
    <row r="9" spans="1:25" ht="12.75">
      <c r="A9" s="44" t="s">
        <v>47</v>
      </c>
      <c r="B9" s="45" t="s">
        <v>48</v>
      </c>
      <c r="C9" s="46">
        <f t="shared" ref="C9:D9" si="2">SUM(C10,C21)</f>
        <v>3</v>
      </c>
      <c r="D9" s="89">
        <f t="shared" si="2"/>
        <v>9</v>
      </c>
      <c r="E9" s="89">
        <f>SUM(E10,E25)</f>
        <v>2</v>
      </c>
      <c r="F9" s="91">
        <f t="shared" ref="F9:L9" si="3">SUM(F10,F21,F25)</f>
        <v>13</v>
      </c>
      <c r="G9" s="91">
        <f t="shared" si="3"/>
        <v>2162</v>
      </c>
      <c r="H9" s="91">
        <f t="shared" si="3"/>
        <v>758</v>
      </c>
      <c r="I9" s="91">
        <f t="shared" si="3"/>
        <v>1404</v>
      </c>
      <c r="J9" s="91">
        <f t="shared" si="3"/>
        <v>1998</v>
      </c>
      <c r="K9" s="91">
        <f t="shared" si="3"/>
        <v>164</v>
      </c>
      <c r="L9" s="91">
        <f t="shared" si="3"/>
        <v>133</v>
      </c>
      <c r="M9" s="91">
        <f>SUM(M10,M21)</f>
        <v>31</v>
      </c>
      <c r="N9" s="91"/>
      <c r="O9" s="91">
        <f t="shared" ref="O9:Q9" si="4">SUM(O10,O21)</f>
        <v>40</v>
      </c>
      <c r="P9" s="91">
        <f t="shared" si="4"/>
        <v>80</v>
      </c>
      <c r="Q9" s="91">
        <f t="shared" si="4"/>
        <v>40</v>
      </c>
      <c r="R9" s="91"/>
      <c r="S9" s="14"/>
      <c r="T9" s="14"/>
      <c r="U9" s="14"/>
      <c r="V9" s="14"/>
      <c r="W9" s="14"/>
      <c r="X9" s="14"/>
      <c r="Y9" s="14">
        <f>SUM(Y25)</f>
        <v>4</v>
      </c>
    </row>
    <row r="10" spans="1:25" ht="12.75">
      <c r="A10" s="49"/>
      <c r="B10" s="50" t="s">
        <v>167</v>
      </c>
      <c r="C10" s="51">
        <v>1</v>
      </c>
      <c r="D10" s="239">
        <v>8</v>
      </c>
      <c r="E10" s="239">
        <v>1</v>
      </c>
      <c r="F10" s="240">
        <f t="shared" ref="F10:M10" si="5">SUM(F11:F20)</f>
        <v>9</v>
      </c>
      <c r="G10" s="240">
        <f t="shared" si="5"/>
        <v>1422</v>
      </c>
      <c r="H10" s="240">
        <f t="shared" si="5"/>
        <v>512</v>
      </c>
      <c r="I10" s="240">
        <f t="shared" si="5"/>
        <v>910</v>
      </c>
      <c r="J10" s="240">
        <f t="shared" si="5"/>
        <v>1322</v>
      </c>
      <c r="K10" s="240">
        <f t="shared" si="5"/>
        <v>100</v>
      </c>
      <c r="L10" s="240">
        <f t="shared" si="5"/>
        <v>81</v>
      </c>
      <c r="M10" s="240">
        <f t="shared" si="5"/>
        <v>19</v>
      </c>
      <c r="N10" s="240"/>
      <c r="O10" s="240">
        <f t="shared" ref="O10:Q10" si="6">SUM(O11:O20)</f>
        <v>34</v>
      </c>
      <c r="P10" s="240">
        <f t="shared" si="6"/>
        <v>38</v>
      </c>
      <c r="Q10" s="240">
        <f t="shared" si="6"/>
        <v>28</v>
      </c>
      <c r="R10" s="240"/>
      <c r="S10" s="444"/>
      <c r="T10" s="444"/>
      <c r="U10" s="444"/>
      <c r="V10" s="444"/>
      <c r="W10" s="444"/>
      <c r="X10" s="444"/>
      <c r="Y10" s="444"/>
    </row>
    <row r="11" spans="1:25" ht="12.75">
      <c r="A11" s="54" t="s">
        <v>49</v>
      </c>
      <c r="B11" s="55" t="s">
        <v>179</v>
      </c>
      <c r="C11" s="61" t="s">
        <v>28</v>
      </c>
      <c r="D11" s="83"/>
      <c r="E11" s="83"/>
      <c r="F11" s="83">
        <v>1</v>
      </c>
      <c r="G11" s="54">
        <v>292</v>
      </c>
      <c r="H11" s="54">
        <v>97</v>
      </c>
      <c r="I11" s="54">
        <v>195</v>
      </c>
      <c r="J11" s="83">
        <v>258</v>
      </c>
      <c r="K11" s="88">
        <v>34</v>
      </c>
      <c r="L11" s="83">
        <v>26</v>
      </c>
      <c r="M11" s="83">
        <v>8</v>
      </c>
      <c r="N11" s="84"/>
      <c r="O11" s="83">
        <v>10</v>
      </c>
      <c r="P11" s="83">
        <v>16</v>
      </c>
      <c r="Q11" s="96">
        <v>8</v>
      </c>
      <c r="R11" s="84"/>
      <c r="S11" s="33"/>
      <c r="T11" s="33"/>
      <c r="U11" s="33"/>
      <c r="V11" s="33"/>
      <c r="W11" s="442"/>
      <c r="X11" s="442"/>
      <c r="Y11" s="442"/>
    </row>
    <row r="12" spans="1:25" ht="12.75">
      <c r="A12" s="54" t="s">
        <v>51</v>
      </c>
      <c r="B12" s="55" t="s">
        <v>84</v>
      </c>
      <c r="C12" s="71"/>
      <c r="D12" s="83" t="s">
        <v>11</v>
      </c>
      <c r="E12" s="83"/>
      <c r="F12" s="83">
        <v>1</v>
      </c>
      <c r="G12" s="54">
        <v>175</v>
      </c>
      <c r="H12" s="54">
        <v>58</v>
      </c>
      <c r="I12" s="54">
        <v>117</v>
      </c>
      <c r="J12" s="83">
        <v>163</v>
      </c>
      <c r="K12" s="88">
        <v>12</v>
      </c>
      <c r="L12" s="83">
        <v>2</v>
      </c>
      <c r="M12" s="83">
        <v>10</v>
      </c>
      <c r="N12" s="84"/>
      <c r="O12" s="83">
        <v>4</v>
      </c>
      <c r="P12" s="83">
        <v>4</v>
      </c>
      <c r="Q12" s="82">
        <v>4</v>
      </c>
      <c r="R12" s="84"/>
      <c r="S12" s="33"/>
      <c r="T12" s="33"/>
      <c r="U12" s="33"/>
      <c r="V12" s="33"/>
      <c r="W12" s="442"/>
      <c r="X12" s="442"/>
      <c r="Y12" s="442"/>
    </row>
    <row r="13" spans="1:25" ht="12.75">
      <c r="A13" s="54" t="s">
        <v>85</v>
      </c>
      <c r="B13" s="55" t="s">
        <v>88</v>
      </c>
      <c r="C13" s="71"/>
      <c r="D13" s="83" t="s">
        <v>11</v>
      </c>
      <c r="E13" s="83"/>
      <c r="F13" s="83">
        <v>1</v>
      </c>
      <c r="G13" s="54">
        <v>175</v>
      </c>
      <c r="H13" s="54">
        <v>58</v>
      </c>
      <c r="I13" s="54">
        <v>117</v>
      </c>
      <c r="J13" s="83">
        <v>163</v>
      </c>
      <c r="K13" s="88">
        <v>12</v>
      </c>
      <c r="L13" s="83">
        <v>11</v>
      </c>
      <c r="M13" s="83">
        <v>1</v>
      </c>
      <c r="N13" s="84"/>
      <c r="O13" s="83">
        <v>4</v>
      </c>
      <c r="P13" s="82">
        <v>8</v>
      </c>
      <c r="Q13" s="84"/>
      <c r="R13" s="84"/>
      <c r="S13" s="33"/>
      <c r="T13" s="33"/>
      <c r="U13" s="33"/>
      <c r="V13" s="33"/>
      <c r="W13" s="442"/>
      <c r="X13" s="442"/>
      <c r="Y13" s="442"/>
    </row>
    <row r="14" spans="1:25" ht="12.75">
      <c r="A14" s="54" t="s">
        <v>87</v>
      </c>
      <c r="B14" s="55" t="s">
        <v>50</v>
      </c>
      <c r="C14" s="71"/>
      <c r="D14" s="83"/>
      <c r="E14" s="83" t="s">
        <v>17</v>
      </c>
      <c r="F14" s="83"/>
      <c r="G14" s="54">
        <v>234</v>
      </c>
      <c r="H14" s="54">
        <v>117</v>
      </c>
      <c r="I14" s="54">
        <v>117</v>
      </c>
      <c r="J14" s="83">
        <v>232</v>
      </c>
      <c r="K14" s="88">
        <v>2</v>
      </c>
      <c r="L14" s="83">
        <v>2</v>
      </c>
      <c r="M14" s="84"/>
      <c r="N14" s="84"/>
      <c r="O14" s="242">
        <v>2</v>
      </c>
      <c r="P14" s="84"/>
      <c r="Q14" s="84"/>
      <c r="R14" s="84"/>
      <c r="S14" s="33"/>
      <c r="T14" s="33"/>
      <c r="U14" s="33"/>
      <c r="V14" s="33"/>
      <c r="W14" s="442"/>
      <c r="X14" s="442"/>
      <c r="Y14" s="442"/>
    </row>
    <row r="15" spans="1:25" ht="12.75">
      <c r="A15" s="54" t="s">
        <v>89</v>
      </c>
      <c r="B15" s="55" t="s">
        <v>91</v>
      </c>
      <c r="C15" s="71"/>
      <c r="D15" s="83" t="s">
        <v>11</v>
      </c>
      <c r="E15" s="83"/>
      <c r="F15" s="83">
        <v>1</v>
      </c>
      <c r="G15" s="54">
        <v>105</v>
      </c>
      <c r="H15" s="54">
        <v>35</v>
      </c>
      <c r="I15" s="54">
        <v>70</v>
      </c>
      <c r="J15" s="83">
        <v>97</v>
      </c>
      <c r="K15" s="88">
        <v>8</v>
      </c>
      <c r="L15" s="83">
        <v>8</v>
      </c>
      <c r="M15" s="84"/>
      <c r="N15" s="84"/>
      <c r="O15" s="83">
        <v>2</v>
      </c>
      <c r="P15" s="83">
        <v>4</v>
      </c>
      <c r="Q15" s="82">
        <v>2</v>
      </c>
      <c r="R15" s="84"/>
      <c r="S15" s="33"/>
      <c r="T15" s="33"/>
      <c r="U15" s="33"/>
      <c r="V15" s="33"/>
      <c r="W15" s="442"/>
      <c r="X15" s="442"/>
      <c r="Y15" s="442"/>
    </row>
    <row r="16" spans="1:25" ht="12.75">
      <c r="A16" s="54" t="s">
        <v>95</v>
      </c>
      <c r="B16" s="55" t="s">
        <v>100</v>
      </c>
      <c r="C16" s="71"/>
      <c r="D16" s="83" t="s">
        <v>11</v>
      </c>
      <c r="E16" s="83"/>
      <c r="F16" s="83">
        <v>1</v>
      </c>
      <c r="G16" s="54">
        <v>117</v>
      </c>
      <c r="H16" s="54">
        <v>39</v>
      </c>
      <c r="I16" s="54">
        <v>78</v>
      </c>
      <c r="J16" s="83">
        <v>109</v>
      </c>
      <c r="K16" s="88">
        <v>8</v>
      </c>
      <c r="L16" s="83">
        <v>8</v>
      </c>
      <c r="M16" s="84"/>
      <c r="N16" s="84"/>
      <c r="O16" s="83">
        <v>2</v>
      </c>
      <c r="P16" s="84"/>
      <c r="Q16" s="82">
        <v>6</v>
      </c>
      <c r="R16" s="84"/>
      <c r="S16" s="33"/>
      <c r="T16" s="33"/>
      <c r="U16" s="33"/>
      <c r="V16" s="33"/>
      <c r="W16" s="442"/>
      <c r="X16" s="442"/>
      <c r="Y16" s="442"/>
    </row>
    <row r="17" spans="1:25" ht="12.75">
      <c r="A17" s="54" t="s">
        <v>97</v>
      </c>
      <c r="B17" s="55" t="s">
        <v>104</v>
      </c>
      <c r="C17" s="71"/>
      <c r="D17" s="83" t="s">
        <v>11</v>
      </c>
      <c r="E17" s="83"/>
      <c r="F17" s="83">
        <v>1</v>
      </c>
      <c r="G17" s="54">
        <v>162</v>
      </c>
      <c r="H17" s="54">
        <v>54</v>
      </c>
      <c r="I17" s="54">
        <v>108</v>
      </c>
      <c r="J17" s="83">
        <v>150</v>
      </c>
      <c r="K17" s="88">
        <v>12</v>
      </c>
      <c r="L17" s="83">
        <v>12</v>
      </c>
      <c r="M17" s="84"/>
      <c r="N17" s="84"/>
      <c r="O17" s="83">
        <v>4</v>
      </c>
      <c r="P17" s="83">
        <v>4</v>
      </c>
      <c r="Q17" s="82">
        <v>4</v>
      </c>
      <c r="R17" s="84"/>
      <c r="S17" s="33"/>
      <c r="T17" s="33"/>
      <c r="U17" s="33"/>
      <c r="V17" s="33"/>
      <c r="W17" s="442"/>
      <c r="X17" s="442"/>
      <c r="Y17" s="442"/>
    </row>
    <row r="18" spans="1:25" ht="12.75">
      <c r="A18" s="54" t="s">
        <v>108</v>
      </c>
      <c r="B18" s="55" t="s">
        <v>102</v>
      </c>
      <c r="C18" s="71"/>
      <c r="D18" s="83" t="s">
        <v>11</v>
      </c>
      <c r="E18" s="83"/>
      <c r="F18" s="83">
        <v>1</v>
      </c>
      <c r="G18" s="54">
        <v>54</v>
      </c>
      <c r="H18" s="54">
        <v>18</v>
      </c>
      <c r="I18" s="54">
        <v>36</v>
      </c>
      <c r="J18" s="83">
        <v>50</v>
      </c>
      <c r="K18" s="88">
        <v>4</v>
      </c>
      <c r="L18" s="83">
        <v>4</v>
      </c>
      <c r="M18" s="84"/>
      <c r="N18" s="84"/>
      <c r="O18" s="83">
        <v>2</v>
      </c>
      <c r="P18" s="84"/>
      <c r="Q18" s="82">
        <v>2</v>
      </c>
      <c r="R18" s="84"/>
      <c r="S18" s="33"/>
      <c r="T18" s="33"/>
      <c r="U18" s="33"/>
      <c r="V18" s="33"/>
      <c r="W18" s="442"/>
      <c r="X18" s="442"/>
      <c r="Y18" s="442"/>
    </row>
    <row r="19" spans="1:25" ht="12.75">
      <c r="A19" s="54" t="s">
        <v>175</v>
      </c>
      <c r="B19" s="55" t="s">
        <v>181</v>
      </c>
      <c r="C19" s="71"/>
      <c r="D19" s="83" t="s">
        <v>11</v>
      </c>
      <c r="E19" s="83"/>
      <c r="F19" s="83">
        <v>1</v>
      </c>
      <c r="G19" s="54">
        <v>54</v>
      </c>
      <c r="H19" s="54">
        <v>18</v>
      </c>
      <c r="I19" s="54">
        <v>36</v>
      </c>
      <c r="J19" s="83">
        <v>50</v>
      </c>
      <c r="K19" s="88">
        <v>4</v>
      </c>
      <c r="L19" s="83">
        <v>4</v>
      </c>
      <c r="M19" s="84"/>
      <c r="N19" s="84"/>
      <c r="O19" s="83">
        <v>2</v>
      </c>
      <c r="P19" s="84"/>
      <c r="Q19" s="82">
        <v>2</v>
      </c>
      <c r="R19" s="84"/>
      <c r="S19" s="33"/>
      <c r="T19" s="33"/>
      <c r="U19" s="33"/>
      <c r="V19" s="33"/>
      <c r="W19" s="442"/>
      <c r="X19" s="442"/>
      <c r="Y19" s="442"/>
    </row>
    <row r="20" spans="1:25" ht="12.75">
      <c r="A20" s="54" t="s">
        <v>182</v>
      </c>
      <c r="B20" s="55" t="s">
        <v>183</v>
      </c>
      <c r="C20" s="71"/>
      <c r="D20" s="83" t="s">
        <v>11</v>
      </c>
      <c r="E20" s="83"/>
      <c r="F20" s="83">
        <v>1</v>
      </c>
      <c r="G20" s="54">
        <v>54</v>
      </c>
      <c r="H20" s="54">
        <v>18</v>
      </c>
      <c r="I20" s="54">
        <v>36</v>
      </c>
      <c r="J20" s="83">
        <v>50</v>
      </c>
      <c r="K20" s="88">
        <v>4</v>
      </c>
      <c r="L20" s="83">
        <v>4</v>
      </c>
      <c r="M20" s="84"/>
      <c r="N20" s="84"/>
      <c r="O20" s="83">
        <v>2</v>
      </c>
      <c r="P20" s="82">
        <v>2</v>
      </c>
      <c r="Q20" s="84"/>
      <c r="R20" s="84"/>
      <c r="S20" s="33"/>
      <c r="T20" s="33"/>
      <c r="U20" s="33"/>
      <c r="V20" s="33"/>
      <c r="W20" s="442"/>
      <c r="X20" s="442"/>
      <c r="Y20" s="442"/>
    </row>
    <row r="21" spans="1:25" ht="12.75">
      <c r="A21" s="62"/>
      <c r="B21" s="50" t="s">
        <v>174</v>
      </c>
      <c r="C21" s="51">
        <v>2</v>
      </c>
      <c r="D21" s="239">
        <v>1</v>
      </c>
      <c r="E21" s="239"/>
      <c r="F21" s="240">
        <f t="shared" ref="F21:M21" si="7">SUM(F22:F24)</f>
        <v>3</v>
      </c>
      <c r="G21" s="240">
        <f t="shared" si="7"/>
        <v>682</v>
      </c>
      <c r="H21" s="240">
        <f t="shared" si="7"/>
        <v>227</v>
      </c>
      <c r="I21" s="240">
        <f t="shared" si="7"/>
        <v>455</v>
      </c>
      <c r="J21" s="240">
        <f t="shared" si="7"/>
        <v>622</v>
      </c>
      <c r="K21" s="240">
        <f t="shared" si="7"/>
        <v>60</v>
      </c>
      <c r="L21" s="240">
        <f t="shared" si="7"/>
        <v>48</v>
      </c>
      <c r="M21" s="240">
        <f t="shared" si="7"/>
        <v>12</v>
      </c>
      <c r="N21" s="240"/>
      <c r="O21" s="240">
        <f t="shared" ref="O21:Q21" si="8">SUM(O22:O24)</f>
        <v>6</v>
      </c>
      <c r="P21" s="240">
        <f t="shared" si="8"/>
        <v>42</v>
      </c>
      <c r="Q21" s="240">
        <f t="shared" si="8"/>
        <v>12</v>
      </c>
      <c r="R21" s="240"/>
      <c r="S21" s="444"/>
      <c r="T21" s="444"/>
      <c r="U21" s="444"/>
      <c r="V21" s="444"/>
      <c r="W21" s="444"/>
      <c r="X21" s="444"/>
      <c r="Y21" s="444"/>
    </row>
    <row r="22" spans="1:25" ht="25.5">
      <c r="A22" s="78" t="s">
        <v>172</v>
      </c>
      <c r="B22" s="79" t="s">
        <v>316</v>
      </c>
      <c r="C22" s="83" t="s">
        <v>28</v>
      </c>
      <c r="D22" s="83"/>
      <c r="E22" s="83"/>
      <c r="F22" s="83">
        <v>1</v>
      </c>
      <c r="G22" s="78">
        <v>351</v>
      </c>
      <c r="H22" s="78">
        <v>117</v>
      </c>
      <c r="I22" s="78">
        <v>234</v>
      </c>
      <c r="J22" s="83">
        <v>313</v>
      </c>
      <c r="K22" s="88">
        <v>38</v>
      </c>
      <c r="L22" s="83">
        <v>31</v>
      </c>
      <c r="M22" s="83">
        <v>7</v>
      </c>
      <c r="N22" s="84"/>
      <c r="O22" s="83">
        <v>4</v>
      </c>
      <c r="P22" s="83">
        <v>24</v>
      </c>
      <c r="Q22" s="96">
        <v>10</v>
      </c>
      <c r="R22" s="84"/>
      <c r="S22" s="33"/>
      <c r="T22" s="33"/>
      <c r="U22" s="33"/>
      <c r="V22" s="33"/>
      <c r="W22" s="442"/>
      <c r="X22" s="442"/>
      <c r="Y22" s="442"/>
    </row>
    <row r="23" spans="1:25" ht="12.75">
      <c r="A23" s="54" t="s">
        <v>90</v>
      </c>
      <c r="B23" s="55" t="s">
        <v>96</v>
      </c>
      <c r="C23" s="71"/>
      <c r="D23" s="83" t="s">
        <v>11</v>
      </c>
      <c r="E23" s="83"/>
      <c r="F23" s="83">
        <v>1</v>
      </c>
      <c r="G23" s="54">
        <v>150</v>
      </c>
      <c r="H23" s="54">
        <v>50</v>
      </c>
      <c r="I23" s="54">
        <v>100</v>
      </c>
      <c r="J23" s="83">
        <v>140</v>
      </c>
      <c r="K23" s="88">
        <v>10</v>
      </c>
      <c r="L23" s="83">
        <v>5</v>
      </c>
      <c r="M23" s="83">
        <v>5</v>
      </c>
      <c r="N23" s="84"/>
      <c r="O23" s="84"/>
      <c r="P23" s="82">
        <v>10</v>
      </c>
      <c r="Q23" s="84"/>
      <c r="R23" s="84"/>
      <c r="S23" s="33"/>
      <c r="T23" s="33"/>
      <c r="U23" s="33"/>
      <c r="V23" s="33"/>
      <c r="W23" s="442"/>
      <c r="X23" s="442"/>
      <c r="Y23" s="442"/>
    </row>
    <row r="24" spans="1:25" ht="12.75">
      <c r="A24" s="54" t="s">
        <v>92</v>
      </c>
      <c r="B24" s="55" t="s">
        <v>98</v>
      </c>
      <c r="C24" s="61" t="s">
        <v>28</v>
      </c>
      <c r="D24" s="83"/>
      <c r="E24" s="83"/>
      <c r="F24" s="83">
        <v>1</v>
      </c>
      <c r="G24" s="54">
        <v>181</v>
      </c>
      <c r="H24" s="54">
        <v>60</v>
      </c>
      <c r="I24" s="54">
        <v>121</v>
      </c>
      <c r="J24" s="83">
        <v>169</v>
      </c>
      <c r="K24" s="88">
        <v>12</v>
      </c>
      <c r="L24" s="83">
        <v>12</v>
      </c>
      <c r="M24" s="84"/>
      <c r="N24" s="84"/>
      <c r="O24" s="83">
        <v>2</v>
      </c>
      <c r="P24" s="83">
        <v>8</v>
      </c>
      <c r="Q24" s="96">
        <v>2</v>
      </c>
      <c r="R24" s="84"/>
      <c r="S24" s="33"/>
      <c r="T24" s="33"/>
      <c r="U24" s="33"/>
      <c r="V24" s="33"/>
      <c r="W24" s="442"/>
      <c r="X24" s="442"/>
      <c r="Y24" s="442"/>
    </row>
    <row r="25" spans="1:25" ht="12.75">
      <c r="A25" s="51"/>
      <c r="B25" s="65" t="s">
        <v>176</v>
      </c>
      <c r="C25" s="52"/>
      <c r="D25" s="239"/>
      <c r="E25" s="239">
        <v>1</v>
      </c>
      <c r="F25" s="240">
        <f t="shared" ref="F25:L25" si="9">SUM(F26)</f>
        <v>1</v>
      </c>
      <c r="G25" s="240">
        <f t="shared" si="9"/>
        <v>58</v>
      </c>
      <c r="H25" s="240">
        <f t="shared" si="9"/>
        <v>19</v>
      </c>
      <c r="I25" s="240">
        <f t="shared" si="9"/>
        <v>39</v>
      </c>
      <c r="J25" s="240">
        <f t="shared" si="9"/>
        <v>54</v>
      </c>
      <c r="K25" s="240">
        <f t="shared" si="9"/>
        <v>4</v>
      </c>
      <c r="L25" s="240">
        <f t="shared" si="9"/>
        <v>4</v>
      </c>
      <c r="M25" s="240"/>
      <c r="N25" s="240"/>
      <c r="O25" s="240"/>
      <c r="P25" s="240"/>
      <c r="Q25" s="240"/>
      <c r="R25" s="240"/>
      <c r="S25" s="444"/>
      <c r="T25" s="444"/>
      <c r="U25" s="444"/>
      <c r="V25" s="444"/>
      <c r="W25" s="444"/>
      <c r="X25" s="444"/>
      <c r="Y25" s="444">
        <f>SUM(Y26)</f>
        <v>4</v>
      </c>
    </row>
    <row r="26" spans="1:25" ht="12.75">
      <c r="A26" s="61" t="s">
        <v>186</v>
      </c>
      <c r="B26" s="109" t="s">
        <v>187</v>
      </c>
      <c r="C26" s="71"/>
      <c r="D26" s="83"/>
      <c r="E26" s="83" t="s">
        <v>17</v>
      </c>
      <c r="F26" s="83">
        <v>1</v>
      </c>
      <c r="G26" s="83">
        <v>58</v>
      </c>
      <c r="H26" s="83">
        <v>19</v>
      </c>
      <c r="I26" s="83">
        <v>39</v>
      </c>
      <c r="J26" s="83">
        <v>54</v>
      </c>
      <c r="K26" s="88">
        <v>4</v>
      </c>
      <c r="L26" s="83">
        <v>4</v>
      </c>
      <c r="M26" s="84"/>
      <c r="N26" s="84"/>
      <c r="O26" s="84"/>
      <c r="P26" s="84"/>
      <c r="Q26" s="84"/>
      <c r="R26" s="84"/>
      <c r="S26" s="33"/>
      <c r="T26" s="33"/>
      <c r="U26" s="33"/>
      <c r="V26" s="33"/>
      <c r="W26" s="13"/>
      <c r="X26" s="13"/>
      <c r="Y26" s="12">
        <v>4</v>
      </c>
    </row>
    <row r="27" spans="1:25" ht="12.75">
      <c r="A27" s="73" t="s">
        <v>110</v>
      </c>
      <c r="B27" s="74" t="s">
        <v>111</v>
      </c>
      <c r="C27" s="40"/>
      <c r="D27" s="73">
        <v>4</v>
      </c>
      <c r="E27" s="73"/>
      <c r="F27" s="75">
        <f t="shared" ref="F27:M27" si="10">SUM(F28:F31)</f>
        <v>5</v>
      </c>
      <c r="G27" s="75">
        <f t="shared" si="10"/>
        <v>732</v>
      </c>
      <c r="H27" s="75">
        <f t="shared" si="10"/>
        <v>300</v>
      </c>
      <c r="I27" s="75">
        <f t="shared" si="10"/>
        <v>432</v>
      </c>
      <c r="J27" s="75">
        <f t="shared" si="10"/>
        <v>682</v>
      </c>
      <c r="K27" s="75">
        <f t="shared" si="10"/>
        <v>50</v>
      </c>
      <c r="L27" s="75">
        <f t="shared" si="10"/>
        <v>22</v>
      </c>
      <c r="M27" s="75">
        <f t="shared" si="10"/>
        <v>28</v>
      </c>
      <c r="N27" s="75"/>
      <c r="O27" s="75"/>
      <c r="P27" s="75"/>
      <c r="Q27" s="75"/>
      <c r="R27" s="75">
        <f t="shared" ref="R27:X27" si="11">SUM(R28:R31)</f>
        <v>10</v>
      </c>
      <c r="S27" s="7">
        <f t="shared" si="11"/>
        <v>8</v>
      </c>
      <c r="T27" s="7">
        <f t="shared" si="11"/>
        <v>8</v>
      </c>
      <c r="U27" s="7">
        <f t="shared" si="11"/>
        <v>8</v>
      </c>
      <c r="V27" s="7">
        <f t="shared" si="11"/>
        <v>4</v>
      </c>
      <c r="W27" s="7">
        <f t="shared" si="11"/>
        <v>4</v>
      </c>
      <c r="X27" s="7">
        <f t="shared" si="11"/>
        <v>8</v>
      </c>
      <c r="Y27" s="7"/>
    </row>
    <row r="28" spans="1:25" ht="12.75">
      <c r="A28" s="54" t="s">
        <v>112</v>
      </c>
      <c r="B28" s="55" t="s">
        <v>113</v>
      </c>
      <c r="C28" s="56"/>
      <c r="D28" s="54" t="s">
        <v>11</v>
      </c>
      <c r="E28" s="56"/>
      <c r="F28" s="54">
        <v>1</v>
      </c>
      <c r="G28" s="54">
        <v>72</v>
      </c>
      <c r="H28" s="54">
        <v>24</v>
      </c>
      <c r="I28" s="54">
        <v>48</v>
      </c>
      <c r="J28" s="54">
        <v>64</v>
      </c>
      <c r="K28" s="37">
        <v>8</v>
      </c>
      <c r="L28" s="61">
        <v>8</v>
      </c>
      <c r="M28" s="61"/>
      <c r="N28" s="71"/>
      <c r="O28" s="71"/>
      <c r="P28" s="71"/>
      <c r="Q28" s="71"/>
      <c r="R28" s="61"/>
      <c r="S28" s="23"/>
      <c r="T28" s="23">
        <v>4</v>
      </c>
      <c r="U28" s="26">
        <v>4</v>
      </c>
      <c r="V28" s="23"/>
      <c r="W28" s="23"/>
      <c r="X28" s="23"/>
      <c r="Y28" s="23"/>
    </row>
    <row r="29" spans="1:25" ht="12.75">
      <c r="A29" s="54" t="s">
        <v>114</v>
      </c>
      <c r="B29" s="55" t="s">
        <v>88</v>
      </c>
      <c r="C29" s="56"/>
      <c r="D29" s="54" t="s">
        <v>11</v>
      </c>
      <c r="E29" s="56"/>
      <c r="F29" s="54">
        <v>1</v>
      </c>
      <c r="G29" s="54">
        <v>72</v>
      </c>
      <c r="H29" s="54">
        <v>24</v>
      </c>
      <c r="I29" s="54">
        <v>48</v>
      </c>
      <c r="J29" s="54">
        <v>64</v>
      </c>
      <c r="K29" s="37">
        <v>8</v>
      </c>
      <c r="L29" s="61">
        <v>6</v>
      </c>
      <c r="M29" s="61">
        <v>2</v>
      </c>
      <c r="N29" s="71"/>
      <c r="O29" s="61"/>
      <c r="P29" s="61"/>
      <c r="Q29" s="61"/>
      <c r="R29" s="61">
        <v>4</v>
      </c>
      <c r="S29" s="26">
        <v>4</v>
      </c>
      <c r="T29" s="24"/>
      <c r="U29" s="24"/>
      <c r="V29" s="24"/>
      <c r="W29" s="24"/>
      <c r="X29" s="24"/>
      <c r="Y29" s="24"/>
    </row>
    <row r="30" spans="1:25" ht="12.75">
      <c r="A30" s="54" t="s">
        <v>115</v>
      </c>
      <c r="B30" s="55" t="s">
        <v>84</v>
      </c>
      <c r="C30" s="56"/>
      <c r="D30" s="54" t="s">
        <v>11</v>
      </c>
      <c r="E30" s="56"/>
      <c r="F30" s="54">
        <v>3</v>
      </c>
      <c r="G30" s="54">
        <v>252</v>
      </c>
      <c r="H30" s="54">
        <v>84</v>
      </c>
      <c r="I30" s="54">
        <v>168</v>
      </c>
      <c r="J30" s="54">
        <v>220</v>
      </c>
      <c r="K30" s="37">
        <v>32</v>
      </c>
      <c r="L30" s="61">
        <v>6</v>
      </c>
      <c r="M30" s="61">
        <v>26</v>
      </c>
      <c r="N30" s="71"/>
      <c r="O30" s="61"/>
      <c r="P30" s="61"/>
      <c r="Q30" s="71"/>
      <c r="R30" s="61">
        <v>4</v>
      </c>
      <c r="S30" s="23">
        <v>4</v>
      </c>
      <c r="T30" s="23">
        <v>4</v>
      </c>
      <c r="U30" s="23">
        <v>4</v>
      </c>
      <c r="V30" s="23">
        <v>4</v>
      </c>
      <c r="W30" s="23">
        <v>4</v>
      </c>
      <c r="X30" s="26">
        <v>8</v>
      </c>
      <c r="Y30" s="23"/>
    </row>
    <row r="31" spans="1:25" ht="12.75">
      <c r="A31" s="54" t="s">
        <v>116</v>
      </c>
      <c r="B31" s="55" t="s">
        <v>50</v>
      </c>
      <c r="C31" s="56"/>
      <c r="D31" s="54" t="s">
        <v>11</v>
      </c>
      <c r="E31" s="54"/>
      <c r="F31" s="54"/>
      <c r="G31" s="54">
        <v>336</v>
      </c>
      <c r="H31" s="54">
        <v>168</v>
      </c>
      <c r="I31" s="54">
        <v>168</v>
      </c>
      <c r="J31" s="54">
        <v>334</v>
      </c>
      <c r="K31" s="37">
        <v>2</v>
      </c>
      <c r="L31" s="61">
        <v>2</v>
      </c>
      <c r="M31" s="61"/>
      <c r="N31" s="71"/>
      <c r="O31" s="71"/>
      <c r="P31" s="61"/>
      <c r="Q31" s="71"/>
      <c r="R31" s="59">
        <v>2</v>
      </c>
      <c r="S31" s="23"/>
      <c r="T31" s="23"/>
      <c r="U31" s="23"/>
      <c r="V31" s="23"/>
      <c r="W31" s="23"/>
      <c r="X31" s="23"/>
      <c r="Y31" s="23"/>
    </row>
    <row r="32" spans="1:25" ht="12.75">
      <c r="A32" s="38" t="s">
        <v>117</v>
      </c>
      <c r="B32" s="39" t="s">
        <v>118</v>
      </c>
      <c r="C32" s="38">
        <v>1</v>
      </c>
      <c r="D32" s="38">
        <v>1</v>
      </c>
      <c r="E32" s="38">
        <v>1</v>
      </c>
      <c r="F32" s="40">
        <f t="shared" ref="F32:M32" si="12">SUM(F33:F35)</f>
        <v>3</v>
      </c>
      <c r="G32" s="40">
        <f t="shared" si="12"/>
        <v>216</v>
      </c>
      <c r="H32" s="40">
        <f t="shared" si="12"/>
        <v>72</v>
      </c>
      <c r="I32" s="40">
        <f t="shared" si="12"/>
        <v>144</v>
      </c>
      <c r="J32" s="40">
        <f t="shared" si="12"/>
        <v>174</v>
      </c>
      <c r="K32" s="40">
        <f t="shared" si="12"/>
        <v>42</v>
      </c>
      <c r="L32" s="40">
        <f t="shared" si="12"/>
        <v>31</v>
      </c>
      <c r="M32" s="40">
        <f t="shared" si="12"/>
        <v>11</v>
      </c>
      <c r="N32" s="40"/>
      <c r="O32" s="40"/>
      <c r="P32" s="40"/>
      <c r="Q32" s="40"/>
      <c r="R32" s="40">
        <f t="shared" ref="R32:T32" si="13">SUM(R33:R35)</f>
        <v>20</v>
      </c>
      <c r="S32" s="21">
        <f t="shared" si="13"/>
        <v>16</v>
      </c>
      <c r="T32" s="21">
        <f t="shared" si="13"/>
        <v>6</v>
      </c>
      <c r="U32" s="21"/>
      <c r="V32" s="21"/>
      <c r="W32" s="21"/>
      <c r="X32" s="21"/>
      <c r="Y32" s="21"/>
    </row>
    <row r="33" spans="1:25" ht="12.75">
      <c r="A33" s="54" t="s">
        <v>119</v>
      </c>
      <c r="B33" s="55" t="s">
        <v>86</v>
      </c>
      <c r="C33" s="54" t="s">
        <v>28</v>
      </c>
      <c r="D33" s="54"/>
      <c r="E33" s="56"/>
      <c r="F33" s="54">
        <v>1</v>
      </c>
      <c r="G33" s="54">
        <v>93</v>
      </c>
      <c r="H33" s="54">
        <v>31</v>
      </c>
      <c r="I33" s="54">
        <v>62</v>
      </c>
      <c r="J33" s="54">
        <v>73</v>
      </c>
      <c r="K33" s="37">
        <v>20</v>
      </c>
      <c r="L33" s="54">
        <v>20</v>
      </c>
      <c r="M33" s="54"/>
      <c r="N33" s="56"/>
      <c r="O33" s="61"/>
      <c r="P33" s="61"/>
      <c r="Q33" s="61"/>
      <c r="R33" s="61">
        <v>10</v>
      </c>
      <c r="S33" s="31">
        <v>10</v>
      </c>
      <c r="T33" s="24"/>
      <c r="U33" s="29"/>
      <c r="V33" s="30"/>
      <c r="W33" s="30"/>
      <c r="X33" s="30"/>
      <c r="Y33" s="30"/>
    </row>
    <row r="34" spans="1:25" ht="12.75">
      <c r="A34" s="54" t="s">
        <v>120</v>
      </c>
      <c r="B34" s="76" t="s">
        <v>96</v>
      </c>
      <c r="C34" s="56"/>
      <c r="D34" s="54" t="s">
        <v>11</v>
      </c>
      <c r="E34" s="56"/>
      <c r="F34" s="54">
        <v>1</v>
      </c>
      <c r="G34" s="54">
        <v>60</v>
      </c>
      <c r="H34" s="54">
        <v>20</v>
      </c>
      <c r="I34" s="54">
        <v>40</v>
      </c>
      <c r="J34" s="54">
        <v>40</v>
      </c>
      <c r="K34" s="37">
        <v>20</v>
      </c>
      <c r="L34" s="54">
        <v>9</v>
      </c>
      <c r="M34" s="54">
        <v>11</v>
      </c>
      <c r="N34" s="56"/>
      <c r="O34" s="61"/>
      <c r="P34" s="61"/>
      <c r="Q34" s="61"/>
      <c r="R34" s="61">
        <v>10</v>
      </c>
      <c r="S34" s="23">
        <v>6</v>
      </c>
      <c r="T34" s="26">
        <v>4</v>
      </c>
      <c r="U34" s="29"/>
      <c r="V34" s="30"/>
      <c r="W34" s="30"/>
      <c r="X34" s="30"/>
      <c r="Y34" s="30"/>
    </row>
    <row r="35" spans="1:25" ht="12.75">
      <c r="A35" s="61" t="s">
        <v>122</v>
      </c>
      <c r="B35" s="77" t="s">
        <v>121</v>
      </c>
      <c r="C35" s="71"/>
      <c r="D35" s="71"/>
      <c r="E35" s="61" t="s">
        <v>17</v>
      </c>
      <c r="F35" s="61">
        <v>1</v>
      </c>
      <c r="G35" s="61">
        <v>63</v>
      </c>
      <c r="H35" s="61">
        <v>21</v>
      </c>
      <c r="I35" s="61">
        <v>42</v>
      </c>
      <c r="J35" s="61">
        <v>61</v>
      </c>
      <c r="K35" s="70">
        <v>2</v>
      </c>
      <c r="L35" s="61">
        <v>2</v>
      </c>
      <c r="M35" s="71"/>
      <c r="N35" s="71"/>
      <c r="O35" s="71"/>
      <c r="P35" s="71"/>
      <c r="Q35" s="71"/>
      <c r="R35" s="71"/>
      <c r="S35" s="24"/>
      <c r="T35" s="25">
        <v>2</v>
      </c>
      <c r="U35" s="24"/>
      <c r="V35" s="24"/>
      <c r="W35" s="24"/>
      <c r="X35" s="24"/>
      <c r="Y35" s="24"/>
    </row>
    <row r="36" spans="1:25" ht="12.75">
      <c r="A36" s="38" t="s">
        <v>22</v>
      </c>
      <c r="B36" s="39" t="s">
        <v>123</v>
      </c>
      <c r="C36" s="40">
        <f t="shared" ref="C36:D36" si="14">SUM(C37,C53)</f>
        <v>13</v>
      </c>
      <c r="D36" s="40">
        <f t="shared" si="14"/>
        <v>20</v>
      </c>
      <c r="E36" s="40"/>
      <c r="F36" s="40">
        <f t="shared" ref="F36:N36" si="15">SUM(F37,F53)</f>
        <v>23</v>
      </c>
      <c r="G36" s="40">
        <f t="shared" si="15"/>
        <v>4344</v>
      </c>
      <c r="H36" s="40">
        <f t="shared" si="15"/>
        <v>1120</v>
      </c>
      <c r="I36" s="40">
        <f t="shared" si="15"/>
        <v>3224</v>
      </c>
      <c r="J36" s="40">
        <f t="shared" si="15"/>
        <v>3836</v>
      </c>
      <c r="K36" s="40">
        <f t="shared" si="15"/>
        <v>508</v>
      </c>
      <c r="L36" s="40">
        <f t="shared" si="15"/>
        <v>458</v>
      </c>
      <c r="M36" s="40">
        <f t="shared" si="15"/>
        <v>10</v>
      </c>
      <c r="N36" s="40">
        <f t="shared" si="15"/>
        <v>40</v>
      </c>
      <c r="O36" s="40"/>
      <c r="P36" s="40"/>
      <c r="Q36" s="40"/>
      <c r="R36" s="40">
        <f t="shared" ref="R36:S36" si="16">SUM(R37)</f>
        <v>50</v>
      </c>
      <c r="S36" s="21">
        <f t="shared" si="16"/>
        <v>56</v>
      </c>
      <c r="T36" s="21">
        <f t="shared" ref="T36:Y36" si="17">SUM(T37,T53)</f>
        <v>66</v>
      </c>
      <c r="U36" s="21">
        <f t="shared" si="17"/>
        <v>72</v>
      </c>
      <c r="V36" s="21">
        <f t="shared" si="17"/>
        <v>76</v>
      </c>
      <c r="W36" s="21">
        <f t="shared" si="17"/>
        <v>76</v>
      </c>
      <c r="X36" s="21">
        <f t="shared" si="17"/>
        <v>72</v>
      </c>
      <c r="Y36" s="21">
        <f t="shared" si="17"/>
        <v>40</v>
      </c>
    </row>
    <row r="37" spans="1:25" ht="12.75">
      <c r="A37" s="44" t="s">
        <v>9</v>
      </c>
      <c r="B37" s="45" t="s">
        <v>124</v>
      </c>
      <c r="C37" s="44">
        <v>4</v>
      </c>
      <c r="D37" s="44">
        <v>11</v>
      </c>
      <c r="E37" s="44"/>
      <c r="F37" s="46">
        <f t="shared" ref="F37:M37" si="18">SUM(F38:F52)</f>
        <v>15</v>
      </c>
      <c r="G37" s="46">
        <f t="shared" si="18"/>
        <v>1435</v>
      </c>
      <c r="H37" s="46">
        <f t="shared" si="18"/>
        <v>478</v>
      </c>
      <c r="I37" s="46">
        <f t="shared" si="18"/>
        <v>957</v>
      </c>
      <c r="J37" s="46">
        <f t="shared" si="18"/>
        <v>1237</v>
      </c>
      <c r="K37" s="46">
        <f t="shared" si="18"/>
        <v>198</v>
      </c>
      <c r="L37" s="46">
        <f t="shared" si="18"/>
        <v>188</v>
      </c>
      <c r="M37" s="46">
        <f t="shared" si="18"/>
        <v>10</v>
      </c>
      <c r="N37" s="46"/>
      <c r="O37" s="46"/>
      <c r="P37" s="46"/>
      <c r="Q37" s="46"/>
      <c r="R37" s="46">
        <f t="shared" ref="R37:V37" si="19">SUM(R38:R52)</f>
        <v>50</v>
      </c>
      <c r="S37" s="22">
        <f t="shared" si="19"/>
        <v>56</v>
      </c>
      <c r="T37" s="22">
        <f t="shared" si="19"/>
        <v>20</v>
      </c>
      <c r="U37" s="22">
        <f t="shared" si="19"/>
        <v>22</v>
      </c>
      <c r="V37" s="22">
        <f t="shared" si="19"/>
        <v>22</v>
      </c>
      <c r="W37" s="22">
        <f>SUM(W40:W52)</f>
        <v>16</v>
      </c>
      <c r="X37" s="22">
        <f>SUM(X39:X52)</f>
        <v>8</v>
      </c>
      <c r="Y37" s="22">
        <f>SUM(Y38:Y52)</f>
        <v>4</v>
      </c>
    </row>
    <row r="38" spans="1:25" ht="12.75">
      <c r="A38" s="54" t="s">
        <v>10</v>
      </c>
      <c r="B38" s="76" t="s">
        <v>271</v>
      </c>
      <c r="C38" s="54"/>
      <c r="D38" s="54" t="s">
        <v>11</v>
      </c>
      <c r="E38" s="56"/>
      <c r="F38" s="54">
        <v>1</v>
      </c>
      <c r="G38" s="54">
        <v>96</v>
      </c>
      <c r="H38" s="54">
        <v>32</v>
      </c>
      <c r="I38" s="54">
        <v>64</v>
      </c>
      <c r="J38" s="54">
        <v>74</v>
      </c>
      <c r="K38" s="37">
        <v>22</v>
      </c>
      <c r="L38" s="54">
        <v>16</v>
      </c>
      <c r="M38" s="54">
        <v>6</v>
      </c>
      <c r="N38" s="56"/>
      <c r="O38" s="61"/>
      <c r="P38" s="61"/>
      <c r="Q38" s="61"/>
      <c r="R38" s="61">
        <v>10</v>
      </c>
      <c r="S38" s="59">
        <v>12</v>
      </c>
      <c r="T38" s="71"/>
      <c r="U38" s="71"/>
      <c r="V38" s="24"/>
      <c r="W38" s="24"/>
      <c r="X38" s="24"/>
      <c r="Y38" s="24"/>
    </row>
    <row r="39" spans="1:25" ht="12.75">
      <c r="A39" s="54" t="s">
        <v>12</v>
      </c>
      <c r="B39" s="55" t="s">
        <v>272</v>
      </c>
      <c r="C39" s="54" t="s">
        <v>28</v>
      </c>
      <c r="D39" s="54"/>
      <c r="E39" s="56"/>
      <c r="F39" s="54">
        <v>1</v>
      </c>
      <c r="G39" s="54">
        <v>153</v>
      </c>
      <c r="H39" s="54">
        <v>51</v>
      </c>
      <c r="I39" s="54">
        <v>102</v>
      </c>
      <c r="J39" s="54">
        <v>123</v>
      </c>
      <c r="K39" s="37">
        <v>30</v>
      </c>
      <c r="L39" s="54">
        <v>30</v>
      </c>
      <c r="M39" s="54"/>
      <c r="N39" s="56"/>
      <c r="O39" s="61"/>
      <c r="P39" s="61"/>
      <c r="Q39" s="61"/>
      <c r="R39" s="61">
        <v>16</v>
      </c>
      <c r="S39" s="57">
        <v>14</v>
      </c>
      <c r="T39" s="71"/>
      <c r="U39" s="71"/>
      <c r="V39" s="24"/>
      <c r="W39" s="24"/>
      <c r="X39" s="24"/>
      <c r="Y39" s="24"/>
    </row>
    <row r="40" spans="1:25" ht="12.75">
      <c r="A40" s="54" t="s">
        <v>13</v>
      </c>
      <c r="B40" s="55" t="s">
        <v>335</v>
      </c>
      <c r="C40" s="54"/>
      <c r="D40" s="54" t="s">
        <v>11</v>
      </c>
      <c r="E40" s="56"/>
      <c r="F40" s="54">
        <v>1</v>
      </c>
      <c r="G40" s="54">
        <v>54</v>
      </c>
      <c r="H40" s="54">
        <v>18</v>
      </c>
      <c r="I40" s="54">
        <v>36</v>
      </c>
      <c r="J40" s="54">
        <v>48</v>
      </c>
      <c r="K40" s="37">
        <v>6</v>
      </c>
      <c r="L40" s="54">
        <v>6</v>
      </c>
      <c r="M40" s="54"/>
      <c r="N40" s="56"/>
      <c r="O40" s="71"/>
      <c r="P40" s="61"/>
      <c r="Q40" s="71"/>
      <c r="R40" s="59">
        <v>6</v>
      </c>
      <c r="S40" s="61"/>
      <c r="T40" s="71"/>
      <c r="U40" s="61"/>
      <c r="V40" s="24"/>
      <c r="W40" s="24"/>
      <c r="X40" s="24"/>
      <c r="Y40" s="24"/>
    </row>
    <row r="41" spans="1:25" ht="25.5">
      <c r="A41" s="78" t="s">
        <v>14</v>
      </c>
      <c r="B41" s="79" t="s">
        <v>336</v>
      </c>
      <c r="C41" s="78" t="s">
        <v>28</v>
      </c>
      <c r="D41" s="78"/>
      <c r="E41" s="80"/>
      <c r="F41" s="78">
        <v>1</v>
      </c>
      <c r="G41" s="78">
        <v>120</v>
      </c>
      <c r="H41" s="78">
        <v>40</v>
      </c>
      <c r="I41" s="78">
        <v>80</v>
      </c>
      <c r="J41" s="78">
        <v>108</v>
      </c>
      <c r="K41" s="81">
        <v>12</v>
      </c>
      <c r="L41" s="78">
        <v>12</v>
      </c>
      <c r="M41" s="78"/>
      <c r="N41" s="80"/>
      <c r="O41" s="84"/>
      <c r="P41" s="84"/>
      <c r="Q41" s="84"/>
      <c r="R41" s="83"/>
      <c r="S41" s="96">
        <v>12</v>
      </c>
      <c r="T41" s="83"/>
      <c r="U41" s="83"/>
      <c r="V41" s="13"/>
      <c r="W41" s="33"/>
      <c r="X41" s="33"/>
      <c r="Y41" s="33"/>
    </row>
    <row r="42" spans="1:25" ht="12.75">
      <c r="A42" s="54" t="s">
        <v>15</v>
      </c>
      <c r="B42" s="443" t="s">
        <v>53</v>
      </c>
      <c r="C42" s="78" t="s">
        <v>28</v>
      </c>
      <c r="D42" s="78"/>
      <c r="E42" s="80"/>
      <c r="F42" s="78">
        <v>1</v>
      </c>
      <c r="G42" s="78">
        <v>135</v>
      </c>
      <c r="H42" s="78">
        <v>45</v>
      </c>
      <c r="I42" s="78">
        <v>90</v>
      </c>
      <c r="J42" s="78">
        <v>111</v>
      </c>
      <c r="K42" s="81">
        <v>24</v>
      </c>
      <c r="L42" s="78">
        <v>24</v>
      </c>
      <c r="M42" s="78"/>
      <c r="N42" s="80"/>
      <c r="O42" s="84"/>
      <c r="P42" s="84"/>
      <c r="Q42" s="84"/>
      <c r="R42" s="83"/>
      <c r="S42" s="83"/>
      <c r="T42" s="83"/>
      <c r="U42" s="83"/>
      <c r="V42" s="13">
        <v>12</v>
      </c>
      <c r="W42" s="15">
        <v>12</v>
      </c>
      <c r="X42" s="33"/>
      <c r="Y42" s="33"/>
    </row>
    <row r="43" spans="1:25" ht="12.75">
      <c r="A43" s="54" t="s">
        <v>19</v>
      </c>
      <c r="B43" s="55" t="s">
        <v>337</v>
      </c>
      <c r="C43" s="54" t="s">
        <v>28</v>
      </c>
      <c r="D43" s="54"/>
      <c r="E43" s="56"/>
      <c r="F43" s="54">
        <v>1</v>
      </c>
      <c r="G43" s="54">
        <v>180</v>
      </c>
      <c r="H43" s="54">
        <v>60</v>
      </c>
      <c r="I43" s="54">
        <v>120</v>
      </c>
      <c r="J43" s="54">
        <v>140</v>
      </c>
      <c r="K43" s="37">
        <v>40</v>
      </c>
      <c r="L43" s="54">
        <v>40</v>
      </c>
      <c r="M43" s="54"/>
      <c r="N43" s="56"/>
      <c r="O43" s="71"/>
      <c r="P43" s="71"/>
      <c r="Q43" s="71"/>
      <c r="R43" s="61">
        <v>2</v>
      </c>
      <c r="S43" s="61">
        <v>18</v>
      </c>
      <c r="T43" s="57">
        <v>20</v>
      </c>
      <c r="U43" s="61"/>
      <c r="V43" s="23"/>
      <c r="W43" s="23"/>
      <c r="X43" s="23"/>
      <c r="Y43" s="23"/>
    </row>
    <row r="44" spans="1:25" ht="12.75">
      <c r="A44" s="54" t="s">
        <v>54</v>
      </c>
      <c r="B44" s="55" t="s">
        <v>338</v>
      </c>
      <c r="C44" s="56"/>
      <c r="D44" s="54" t="s">
        <v>11</v>
      </c>
      <c r="E44" s="56"/>
      <c r="F44" s="54">
        <v>1</v>
      </c>
      <c r="G44" s="54">
        <v>84</v>
      </c>
      <c r="H44" s="54">
        <v>28</v>
      </c>
      <c r="I44" s="54">
        <v>56</v>
      </c>
      <c r="J44" s="54">
        <v>76</v>
      </c>
      <c r="K44" s="37">
        <v>8</v>
      </c>
      <c r="L44" s="54">
        <v>8</v>
      </c>
      <c r="M44" s="54"/>
      <c r="N44" s="56"/>
      <c r="O44" s="61"/>
      <c r="P44" s="61"/>
      <c r="Q44" s="61"/>
      <c r="R44" s="59">
        <v>8</v>
      </c>
      <c r="S44" s="61"/>
      <c r="T44" s="61"/>
      <c r="U44" s="71"/>
      <c r="V44" s="24"/>
      <c r="W44" s="24"/>
      <c r="X44" s="24"/>
      <c r="Y44" s="24"/>
    </row>
    <row r="45" spans="1:25" ht="12.75">
      <c r="A45" s="54" t="s">
        <v>126</v>
      </c>
      <c r="B45" s="55" t="s">
        <v>273</v>
      </c>
      <c r="C45" s="56"/>
      <c r="D45" s="54" t="s">
        <v>11</v>
      </c>
      <c r="E45" s="56"/>
      <c r="F45" s="54">
        <v>1</v>
      </c>
      <c r="G45" s="54">
        <v>72</v>
      </c>
      <c r="H45" s="54">
        <v>24</v>
      </c>
      <c r="I45" s="54">
        <v>48</v>
      </c>
      <c r="J45" s="54">
        <v>60</v>
      </c>
      <c r="K45" s="37">
        <v>12</v>
      </c>
      <c r="L45" s="54">
        <v>12</v>
      </c>
      <c r="M45" s="56"/>
      <c r="N45" s="56"/>
      <c r="O45" s="71"/>
      <c r="P45" s="71"/>
      <c r="Q45" s="71"/>
      <c r="R45" s="71"/>
      <c r="S45" s="71"/>
      <c r="T45" s="71"/>
      <c r="U45" s="59">
        <v>12</v>
      </c>
      <c r="V45" s="24"/>
      <c r="W45" s="24"/>
      <c r="X45" s="24"/>
      <c r="Y45" s="24"/>
    </row>
    <row r="46" spans="1:25" ht="12.75">
      <c r="A46" s="54" t="s">
        <v>127</v>
      </c>
      <c r="B46" s="55" t="s">
        <v>339</v>
      </c>
      <c r="C46" s="54"/>
      <c r="D46" s="54" t="s">
        <v>11</v>
      </c>
      <c r="E46" s="54"/>
      <c r="F46" s="54">
        <v>1</v>
      </c>
      <c r="G46" s="54">
        <v>54</v>
      </c>
      <c r="H46" s="54">
        <v>18</v>
      </c>
      <c r="I46" s="54">
        <v>36</v>
      </c>
      <c r="J46" s="54">
        <v>48</v>
      </c>
      <c r="K46" s="37">
        <v>6</v>
      </c>
      <c r="L46" s="54">
        <v>6</v>
      </c>
      <c r="M46" s="54"/>
      <c r="N46" s="56"/>
      <c r="O46" s="71"/>
      <c r="P46" s="71"/>
      <c r="Q46" s="71"/>
      <c r="R46" s="61"/>
      <c r="S46" s="71"/>
      <c r="T46" s="71"/>
      <c r="U46" s="61"/>
      <c r="V46" s="24"/>
      <c r="W46" s="23"/>
      <c r="X46" s="23">
        <v>4</v>
      </c>
      <c r="Y46" s="26">
        <v>2</v>
      </c>
    </row>
    <row r="47" spans="1:25" ht="25.5">
      <c r="A47" s="78" t="s">
        <v>129</v>
      </c>
      <c r="B47" s="79" t="s">
        <v>125</v>
      </c>
      <c r="C47" s="78"/>
      <c r="D47" s="54" t="s">
        <v>11</v>
      </c>
      <c r="E47" s="78"/>
      <c r="F47" s="78">
        <v>1</v>
      </c>
      <c r="G47" s="78">
        <v>112</v>
      </c>
      <c r="H47" s="78">
        <v>37</v>
      </c>
      <c r="I47" s="78">
        <v>75</v>
      </c>
      <c r="J47" s="78">
        <v>102</v>
      </c>
      <c r="K47" s="81">
        <v>10</v>
      </c>
      <c r="L47" s="78">
        <v>6</v>
      </c>
      <c r="M47" s="78">
        <v>4</v>
      </c>
      <c r="N47" s="80"/>
      <c r="O47" s="84"/>
      <c r="P47" s="84"/>
      <c r="Q47" s="84"/>
      <c r="R47" s="83"/>
      <c r="S47" s="84"/>
      <c r="T47" s="84"/>
      <c r="U47" s="82">
        <v>10</v>
      </c>
      <c r="V47" s="33"/>
      <c r="W47" s="13"/>
      <c r="X47" s="13"/>
      <c r="Y47" s="13"/>
    </row>
    <row r="48" spans="1:25" ht="12.75">
      <c r="A48" s="54" t="s">
        <v>130</v>
      </c>
      <c r="B48" s="55" t="s">
        <v>200</v>
      </c>
      <c r="C48" s="54"/>
      <c r="D48" s="54" t="s">
        <v>11</v>
      </c>
      <c r="E48" s="54"/>
      <c r="F48" s="54">
        <v>1</v>
      </c>
      <c r="G48" s="54">
        <v>54</v>
      </c>
      <c r="H48" s="54">
        <v>18</v>
      </c>
      <c r="I48" s="54">
        <v>36</v>
      </c>
      <c r="J48" s="54">
        <v>48</v>
      </c>
      <c r="K48" s="37">
        <v>6</v>
      </c>
      <c r="L48" s="54">
        <v>6</v>
      </c>
      <c r="M48" s="54"/>
      <c r="N48" s="56"/>
      <c r="O48" s="71"/>
      <c r="P48" s="71"/>
      <c r="Q48" s="71"/>
      <c r="R48" s="61"/>
      <c r="S48" s="71"/>
      <c r="T48" s="71"/>
      <c r="U48" s="61"/>
      <c r="V48" s="24"/>
      <c r="W48" s="23"/>
      <c r="X48" s="23">
        <v>4</v>
      </c>
      <c r="Y48" s="26">
        <v>2</v>
      </c>
    </row>
    <row r="49" spans="1:25" ht="12.75">
      <c r="A49" s="54" t="s">
        <v>131</v>
      </c>
      <c r="B49" s="55" t="s">
        <v>196</v>
      </c>
      <c r="C49" s="54"/>
      <c r="D49" s="54" t="s">
        <v>11</v>
      </c>
      <c r="E49" s="54"/>
      <c r="F49" s="54">
        <v>1</v>
      </c>
      <c r="G49" s="54">
        <v>105</v>
      </c>
      <c r="H49" s="54">
        <v>35</v>
      </c>
      <c r="I49" s="54">
        <v>70</v>
      </c>
      <c r="J49" s="54">
        <v>99</v>
      </c>
      <c r="K49" s="37">
        <v>6</v>
      </c>
      <c r="L49" s="54">
        <v>6</v>
      </c>
      <c r="M49" s="54"/>
      <c r="N49" s="56"/>
      <c r="O49" s="71"/>
      <c r="P49" s="71"/>
      <c r="Q49" s="71"/>
      <c r="R49" s="61"/>
      <c r="S49" s="71"/>
      <c r="T49" s="71"/>
      <c r="U49" s="61"/>
      <c r="V49" s="26">
        <v>6</v>
      </c>
      <c r="W49" s="23"/>
      <c r="X49" s="23"/>
      <c r="Y49" s="23"/>
    </row>
    <row r="50" spans="1:25" ht="12.75">
      <c r="A50" s="54" t="s">
        <v>132</v>
      </c>
      <c r="B50" s="55" t="s">
        <v>340</v>
      </c>
      <c r="C50" s="54"/>
      <c r="D50" s="54" t="s">
        <v>11</v>
      </c>
      <c r="E50" s="54"/>
      <c r="F50" s="54">
        <v>1</v>
      </c>
      <c r="G50" s="54">
        <v>60</v>
      </c>
      <c r="H50" s="54">
        <v>20</v>
      </c>
      <c r="I50" s="54">
        <v>40</v>
      </c>
      <c r="J50" s="54">
        <v>56</v>
      </c>
      <c r="K50" s="37">
        <v>4</v>
      </c>
      <c r="L50" s="54">
        <v>4</v>
      </c>
      <c r="M50" s="54"/>
      <c r="N50" s="56"/>
      <c r="O50" s="71"/>
      <c r="P50" s="71"/>
      <c r="Q50" s="71"/>
      <c r="R50" s="61"/>
      <c r="S50" s="71"/>
      <c r="T50" s="71"/>
      <c r="U50" s="61"/>
      <c r="V50" s="26">
        <v>4</v>
      </c>
      <c r="W50" s="23"/>
      <c r="X50" s="23"/>
      <c r="Y50" s="23"/>
    </row>
    <row r="51" spans="1:25" ht="12.75">
      <c r="A51" s="54" t="s">
        <v>341</v>
      </c>
      <c r="B51" s="55" t="s">
        <v>20</v>
      </c>
      <c r="C51" s="54"/>
      <c r="D51" s="54" t="s">
        <v>11</v>
      </c>
      <c r="E51" s="54"/>
      <c r="F51" s="54">
        <v>1</v>
      </c>
      <c r="G51" s="54">
        <v>54</v>
      </c>
      <c r="H51" s="54">
        <v>18</v>
      </c>
      <c r="I51" s="54">
        <v>36</v>
      </c>
      <c r="J51" s="54">
        <v>50</v>
      </c>
      <c r="K51" s="37">
        <v>4</v>
      </c>
      <c r="L51" s="54">
        <v>4</v>
      </c>
      <c r="M51" s="54"/>
      <c r="N51" s="56"/>
      <c r="O51" s="71"/>
      <c r="P51" s="71"/>
      <c r="Q51" s="71"/>
      <c r="R51" s="61"/>
      <c r="S51" s="71"/>
      <c r="T51" s="71"/>
      <c r="U51" s="61"/>
      <c r="V51" s="24"/>
      <c r="W51" s="26">
        <v>4</v>
      </c>
      <c r="X51" s="23"/>
      <c r="Y51" s="23"/>
    </row>
    <row r="52" spans="1:25" ht="12.75">
      <c r="A52" s="54" t="s">
        <v>342</v>
      </c>
      <c r="B52" s="55" t="s">
        <v>16</v>
      </c>
      <c r="C52" s="54"/>
      <c r="D52" s="54" t="s">
        <v>11</v>
      </c>
      <c r="E52" s="54"/>
      <c r="F52" s="54">
        <v>1</v>
      </c>
      <c r="G52" s="54">
        <v>102</v>
      </c>
      <c r="H52" s="54">
        <v>34</v>
      </c>
      <c r="I52" s="54">
        <v>68</v>
      </c>
      <c r="J52" s="54">
        <v>94</v>
      </c>
      <c r="K52" s="37">
        <v>8</v>
      </c>
      <c r="L52" s="54">
        <v>8</v>
      </c>
      <c r="M52" s="54"/>
      <c r="N52" s="56"/>
      <c r="O52" s="71"/>
      <c r="P52" s="71"/>
      <c r="Q52" s="71"/>
      <c r="R52" s="59">
        <v>8</v>
      </c>
      <c r="S52" s="71"/>
      <c r="T52" s="71"/>
      <c r="U52" s="61"/>
      <c r="V52" s="24"/>
      <c r="W52" s="23"/>
      <c r="X52" s="23"/>
      <c r="Y52" s="23"/>
    </row>
    <row r="53" spans="1:25" ht="12.75">
      <c r="A53" s="89" t="s">
        <v>23</v>
      </c>
      <c r="B53" s="90" t="s">
        <v>24</v>
      </c>
      <c r="C53" s="91">
        <f t="shared" ref="C53:D53" si="20">SUM(C54,C58,C62,C67)</f>
        <v>9</v>
      </c>
      <c r="D53" s="91">
        <f t="shared" si="20"/>
        <v>9</v>
      </c>
      <c r="E53" s="91"/>
      <c r="F53" s="91">
        <f t="shared" ref="F53:L53" si="21">SUM(F54,F58,F62,F67)</f>
        <v>8</v>
      </c>
      <c r="G53" s="91">
        <f t="shared" si="21"/>
        <v>2909</v>
      </c>
      <c r="H53" s="91">
        <f t="shared" si="21"/>
        <v>642</v>
      </c>
      <c r="I53" s="91">
        <f t="shared" si="21"/>
        <v>2267</v>
      </c>
      <c r="J53" s="91">
        <f t="shared" si="21"/>
        <v>2599</v>
      </c>
      <c r="K53" s="91">
        <f t="shared" si="21"/>
        <v>310</v>
      </c>
      <c r="L53" s="91">
        <f t="shared" si="21"/>
        <v>270</v>
      </c>
      <c r="M53" s="91"/>
      <c r="N53" s="91">
        <f>SUM(N62)</f>
        <v>40</v>
      </c>
      <c r="O53" s="91"/>
      <c r="P53" s="91"/>
      <c r="Q53" s="91"/>
      <c r="R53" s="91"/>
      <c r="S53" s="91"/>
      <c r="T53" s="91">
        <f t="shared" ref="T53:U53" si="22">SUM(T62,T67)</f>
        <v>46</v>
      </c>
      <c r="U53" s="91">
        <f t="shared" si="22"/>
        <v>50</v>
      </c>
      <c r="V53" s="91">
        <f>SUM(V62)</f>
        <v>54</v>
      </c>
      <c r="W53" s="91">
        <f>SUM(W54,W58,W62)</f>
        <v>60</v>
      </c>
      <c r="X53" s="91">
        <f t="shared" ref="X53:Y53" si="23">SUM(X54,X58)</f>
        <v>64</v>
      </c>
      <c r="Y53" s="91">
        <f t="shared" si="23"/>
        <v>36</v>
      </c>
    </row>
    <row r="54" spans="1:25" ht="38.25">
      <c r="A54" s="92" t="s">
        <v>25</v>
      </c>
      <c r="B54" s="93" t="s">
        <v>343</v>
      </c>
      <c r="C54" s="92">
        <v>2</v>
      </c>
      <c r="D54" s="92">
        <v>2</v>
      </c>
      <c r="E54" s="94"/>
      <c r="F54" s="94">
        <f t="shared" ref="F54:L54" si="24">SUM(F55:F57)</f>
        <v>2</v>
      </c>
      <c r="G54" s="94">
        <f t="shared" si="24"/>
        <v>775</v>
      </c>
      <c r="H54" s="94">
        <f t="shared" si="24"/>
        <v>147</v>
      </c>
      <c r="I54" s="94">
        <f t="shared" si="24"/>
        <v>628</v>
      </c>
      <c r="J54" s="94">
        <f t="shared" si="24"/>
        <v>683</v>
      </c>
      <c r="K54" s="94">
        <f t="shared" si="24"/>
        <v>92</v>
      </c>
      <c r="L54" s="94">
        <f t="shared" si="24"/>
        <v>92</v>
      </c>
      <c r="M54" s="94"/>
      <c r="N54" s="94"/>
      <c r="O54" s="94"/>
      <c r="P54" s="94"/>
      <c r="Q54" s="94"/>
      <c r="R54" s="94"/>
      <c r="S54" s="95"/>
      <c r="T54" s="95"/>
      <c r="U54" s="95"/>
      <c r="V54" s="95"/>
      <c r="W54" s="95">
        <f>SUM(W55:W57)</f>
        <v>16</v>
      </c>
      <c r="X54" s="95">
        <f>SUM(X55:X56)</f>
        <v>48</v>
      </c>
      <c r="Y54" s="95">
        <f>SUM(Y55:Y57)</f>
        <v>28</v>
      </c>
    </row>
    <row r="55" spans="1:25" ht="38.25">
      <c r="A55" s="78" t="s">
        <v>27</v>
      </c>
      <c r="B55" s="340" t="s">
        <v>344</v>
      </c>
      <c r="C55" s="83" t="s">
        <v>28</v>
      </c>
      <c r="D55" s="83"/>
      <c r="E55" s="84"/>
      <c r="F55" s="83">
        <v>1</v>
      </c>
      <c r="G55" s="83">
        <v>382</v>
      </c>
      <c r="H55" s="83">
        <v>124</v>
      </c>
      <c r="I55" s="83">
        <v>258</v>
      </c>
      <c r="J55" s="83">
        <v>302</v>
      </c>
      <c r="K55" s="88">
        <v>80</v>
      </c>
      <c r="L55" s="83">
        <v>80</v>
      </c>
      <c r="M55" s="83"/>
      <c r="N55" s="83"/>
      <c r="O55" s="83"/>
      <c r="P55" s="83"/>
      <c r="Q55" s="83"/>
      <c r="R55" s="83"/>
      <c r="S55" s="13"/>
      <c r="T55" s="13"/>
      <c r="U55" s="13"/>
      <c r="V55" s="445"/>
      <c r="W55" s="13">
        <v>16</v>
      </c>
      <c r="X55" s="13">
        <v>40</v>
      </c>
      <c r="Y55" s="15">
        <v>24</v>
      </c>
    </row>
    <row r="56" spans="1:25" ht="51">
      <c r="A56" s="78" t="s">
        <v>44</v>
      </c>
      <c r="B56" s="79" t="s">
        <v>345</v>
      </c>
      <c r="C56" s="83"/>
      <c r="D56" s="83" t="s">
        <v>11</v>
      </c>
      <c r="E56" s="84"/>
      <c r="F56" s="83">
        <v>1</v>
      </c>
      <c r="G56" s="83">
        <v>69</v>
      </c>
      <c r="H56" s="83">
        <v>23</v>
      </c>
      <c r="I56" s="83">
        <v>46</v>
      </c>
      <c r="J56" s="83">
        <v>57</v>
      </c>
      <c r="K56" s="88">
        <v>12</v>
      </c>
      <c r="L56" s="83">
        <v>12</v>
      </c>
      <c r="M56" s="83"/>
      <c r="N56" s="84"/>
      <c r="O56" s="84"/>
      <c r="P56" s="84"/>
      <c r="Q56" s="84"/>
      <c r="R56" s="83"/>
      <c r="S56" s="13"/>
      <c r="T56" s="13"/>
      <c r="U56" s="13"/>
      <c r="V56" s="445"/>
      <c r="W56" s="33"/>
      <c r="X56" s="13">
        <v>8</v>
      </c>
      <c r="Y56" s="10">
        <v>4</v>
      </c>
    </row>
    <row r="57" spans="1:25" ht="25.5">
      <c r="A57" s="54" t="s">
        <v>31</v>
      </c>
      <c r="B57" s="76" t="s">
        <v>222</v>
      </c>
      <c r="C57" s="83" t="s">
        <v>26</v>
      </c>
      <c r="D57" s="83" t="s">
        <v>11</v>
      </c>
      <c r="E57" s="71"/>
      <c r="F57" s="61"/>
      <c r="G57" s="61">
        <v>324</v>
      </c>
      <c r="H57" s="61"/>
      <c r="I57" s="61">
        <v>324</v>
      </c>
      <c r="J57" s="61">
        <v>324</v>
      </c>
      <c r="K57" s="61"/>
      <c r="L57" s="61"/>
      <c r="M57" s="61"/>
      <c r="N57" s="71"/>
      <c r="O57" s="71"/>
      <c r="P57" s="71"/>
      <c r="Q57" s="71"/>
      <c r="R57" s="71"/>
      <c r="S57" s="23"/>
      <c r="T57" s="24"/>
      <c r="U57" s="23"/>
      <c r="V57" s="410"/>
      <c r="W57" s="446"/>
      <c r="X57" s="26" t="s">
        <v>193</v>
      </c>
      <c r="Y57" s="26" t="s">
        <v>193</v>
      </c>
    </row>
    <row r="58" spans="1:25" ht="38.25">
      <c r="A58" s="92" t="s">
        <v>55</v>
      </c>
      <c r="B58" s="93" t="s">
        <v>346</v>
      </c>
      <c r="C58" s="92">
        <v>4</v>
      </c>
      <c r="D58" s="92">
        <v>3</v>
      </c>
      <c r="E58" s="94"/>
      <c r="F58" s="94">
        <f t="shared" ref="F58:L58" si="25">SUM(F59:F61)</f>
        <v>2</v>
      </c>
      <c r="G58" s="94">
        <f t="shared" si="25"/>
        <v>285</v>
      </c>
      <c r="H58" s="94">
        <f t="shared" si="25"/>
        <v>71</v>
      </c>
      <c r="I58" s="94">
        <f t="shared" si="25"/>
        <v>214</v>
      </c>
      <c r="J58" s="94">
        <f t="shared" si="25"/>
        <v>244</v>
      </c>
      <c r="K58" s="94">
        <f t="shared" si="25"/>
        <v>41</v>
      </c>
      <c r="L58" s="94">
        <f t="shared" si="25"/>
        <v>41</v>
      </c>
      <c r="M58" s="94"/>
      <c r="N58" s="94"/>
      <c r="O58" s="94"/>
      <c r="P58" s="94"/>
      <c r="Q58" s="94"/>
      <c r="R58" s="94"/>
      <c r="S58" s="95"/>
      <c r="T58" s="95"/>
      <c r="U58" s="95"/>
      <c r="V58" s="95"/>
      <c r="W58" s="95">
        <f t="shared" ref="W58:Y58" si="26">SUM(W59:W61)</f>
        <v>17</v>
      </c>
      <c r="X58" s="95">
        <f t="shared" si="26"/>
        <v>16</v>
      </c>
      <c r="Y58" s="95">
        <f t="shared" si="26"/>
        <v>8</v>
      </c>
    </row>
    <row r="59" spans="1:25" ht="38.25">
      <c r="A59" s="78" t="s">
        <v>57</v>
      </c>
      <c r="B59" s="102" t="s">
        <v>346</v>
      </c>
      <c r="C59" s="78"/>
      <c r="D59" s="78" t="s">
        <v>11</v>
      </c>
      <c r="E59" s="80"/>
      <c r="F59" s="83">
        <v>1</v>
      </c>
      <c r="G59" s="83">
        <v>96</v>
      </c>
      <c r="H59" s="83">
        <v>32</v>
      </c>
      <c r="I59" s="83">
        <v>64</v>
      </c>
      <c r="J59" s="83">
        <v>79</v>
      </c>
      <c r="K59" s="88">
        <v>17</v>
      </c>
      <c r="L59" s="83">
        <v>17</v>
      </c>
      <c r="M59" s="83"/>
      <c r="N59" s="83"/>
      <c r="O59" s="84"/>
      <c r="P59" s="84"/>
      <c r="Q59" s="83"/>
      <c r="R59" s="83"/>
      <c r="S59" s="13"/>
      <c r="T59" s="13"/>
      <c r="U59" s="13"/>
      <c r="V59" s="13"/>
      <c r="W59" s="10">
        <v>17</v>
      </c>
      <c r="X59" s="13"/>
      <c r="Y59" s="13"/>
    </row>
    <row r="60" spans="1:25" ht="38.25">
      <c r="A60" s="78" t="s">
        <v>216</v>
      </c>
      <c r="B60" s="3" t="s">
        <v>347</v>
      </c>
      <c r="C60" s="9"/>
      <c r="D60" s="9" t="s">
        <v>11</v>
      </c>
      <c r="E60" s="11"/>
      <c r="F60" s="13">
        <v>1</v>
      </c>
      <c r="G60" s="13">
        <v>117</v>
      </c>
      <c r="H60" s="13">
        <v>39</v>
      </c>
      <c r="I60" s="13">
        <v>78</v>
      </c>
      <c r="J60" s="13">
        <v>93</v>
      </c>
      <c r="K60" s="6">
        <v>24</v>
      </c>
      <c r="L60" s="13">
        <v>24</v>
      </c>
      <c r="M60" s="13"/>
      <c r="N60" s="33"/>
      <c r="O60" s="33"/>
      <c r="P60" s="33"/>
      <c r="Q60" s="33"/>
      <c r="R60" s="33"/>
      <c r="S60" s="13"/>
      <c r="T60" s="13"/>
      <c r="U60" s="13"/>
      <c r="V60" s="13"/>
      <c r="W60" s="33"/>
      <c r="X60" s="13">
        <v>16</v>
      </c>
      <c r="Y60" s="10">
        <v>8</v>
      </c>
    </row>
    <row r="61" spans="1:25" ht="12.75">
      <c r="A61" s="54" t="s">
        <v>60</v>
      </c>
      <c r="B61" s="98" t="s">
        <v>222</v>
      </c>
      <c r="C61" s="9" t="s">
        <v>26</v>
      </c>
      <c r="D61" s="9" t="s">
        <v>11</v>
      </c>
      <c r="E61" s="29"/>
      <c r="F61" s="23"/>
      <c r="G61" s="23">
        <v>72</v>
      </c>
      <c r="H61" s="23"/>
      <c r="I61" s="23">
        <v>72</v>
      </c>
      <c r="J61" s="23">
        <v>72</v>
      </c>
      <c r="K61" s="18"/>
      <c r="L61" s="23"/>
      <c r="M61" s="23"/>
      <c r="N61" s="24"/>
      <c r="O61" s="24"/>
      <c r="P61" s="24"/>
      <c r="Q61" s="24"/>
      <c r="R61" s="24"/>
      <c r="S61" s="23"/>
      <c r="T61" s="23"/>
      <c r="U61" s="24"/>
      <c r="V61" s="23"/>
      <c r="W61" s="23"/>
      <c r="X61" s="26" t="s">
        <v>193</v>
      </c>
      <c r="Y61" s="26" t="s">
        <v>193</v>
      </c>
    </row>
    <row r="62" spans="1:25" ht="38.25">
      <c r="A62" s="99" t="s">
        <v>133</v>
      </c>
      <c r="B62" s="100" t="s">
        <v>348</v>
      </c>
      <c r="C62" s="99">
        <v>2</v>
      </c>
      <c r="D62" s="99">
        <v>1</v>
      </c>
      <c r="E62" s="95"/>
      <c r="F62" s="95">
        <f t="shared" ref="F62:L62" si="27">SUM(F63:F66)</f>
        <v>4</v>
      </c>
      <c r="G62" s="95">
        <f t="shared" si="27"/>
        <v>1561</v>
      </c>
      <c r="H62" s="95">
        <f t="shared" si="27"/>
        <v>424</v>
      </c>
      <c r="I62" s="95">
        <f t="shared" si="27"/>
        <v>1137</v>
      </c>
      <c r="J62" s="95">
        <f t="shared" si="27"/>
        <v>1384</v>
      </c>
      <c r="K62" s="95">
        <f t="shared" si="27"/>
        <v>177</v>
      </c>
      <c r="L62" s="95">
        <f t="shared" si="27"/>
        <v>137</v>
      </c>
      <c r="M62" s="95"/>
      <c r="N62" s="95">
        <f>SUM(N63)</f>
        <v>40</v>
      </c>
      <c r="O62" s="95"/>
      <c r="P62" s="95"/>
      <c r="Q62" s="95"/>
      <c r="R62" s="95"/>
      <c r="S62" s="95"/>
      <c r="T62" s="95">
        <f t="shared" ref="T62:W62" si="28">SUM(T63:T66)</f>
        <v>46</v>
      </c>
      <c r="U62" s="95">
        <f t="shared" si="28"/>
        <v>50</v>
      </c>
      <c r="V62" s="95">
        <f t="shared" si="28"/>
        <v>54</v>
      </c>
      <c r="W62" s="95">
        <f t="shared" si="28"/>
        <v>27</v>
      </c>
      <c r="X62" s="95"/>
      <c r="Y62" s="95"/>
    </row>
    <row r="63" spans="1:25" ht="38.25">
      <c r="A63" s="9" t="s">
        <v>134</v>
      </c>
      <c r="B63" s="3" t="s">
        <v>349</v>
      </c>
      <c r="C63" s="690" t="s">
        <v>350</v>
      </c>
      <c r="D63" s="9"/>
      <c r="E63" s="11"/>
      <c r="F63" s="13">
        <v>2</v>
      </c>
      <c r="G63" s="13">
        <v>1026</v>
      </c>
      <c r="H63" s="13">
        <v>342</v>
      </c>
      <c r="I63" s="13">
        <v>684</v>
      </c>
      <c r="J63" s="13">
        <v>886</v>
      </c>
      <c r="K63" s="6">
        <v>140</v>
      </c>
      <c r="L63" s="13">
        <v>100</v>
      </c>
      <c r="M63" s="13"/>
      <c r="N63" s="13">
        <v>40</v>
      </c>
      <c r="O63" s="33"/>
      <c r="P63" s="33"/>
      <c r="Q63" s="33"/>
      <c r="R63" s="13"/>
      <c r="S63" s="13"/>
      <c r="T63" s="13">
        <v>46</v>
      </c>
      <c r="U63" s="15">
        <v>50</v>
      </c>
      <c r="V63" s="13">
        <v>28</v>
      </c>
      <c r="W63" s="15">
        <v>16</v>
      </c>
      <c r="X63" s="13"/>
      <c r="Y63" s="13"/>
    </row>
    <row r="64" spans="1:25" ht="51">
      <c r="A64" s="9" t="s">
        <v>225</v>
      </c>
      <c r="B64" s="102" t="s">
        <v>351</v>
      </c>
      <c r="C64" s="653"/>
      <c r="D64" s="9"/>
      <c r="E64" s="11"/>
      <c r="F64" s="13">
        <v>1</v>
      </c>
      <c r="G64" s="13">
        <v>112</v>
      </c>
      <c r="H64" s="13">
        <v>37</v>
      </c>
      <c r="I64" s="13">
        <v>75</v>
      </c>
      <c r="J64" s="13">
        <v>94</v>
      </c>
      <c r="K64" s="6">
        <v>18</v>
      </c>
      <c r="L64" s="13">
        <v>18</v>
      </c>
      <c r="M64" s="13"/>
      <c r="N64" s="33"/>
      <c r="O64" s="33"/>
      <c r="P64" s="33"/>
      <c r="Q64" s="33"/>
      <c r="R64" s="13"/>
      <c r="S64" s="33"/>
      <c r="T64" s="33"/>
      <c r="U64" s="13"/>
      <c r="V64" s="15">
        <v>18</v>
      </c>
      <c r="W64" s="13"/>
      <c r="X64" s="13"/>
      <c r="Y64" s="13"/>
    </row>
    <row r="65" spans="1:25" ht="25.5">
      <c r="A65" s="9" t="s">
        <v>227</v>
      </c>
      <c r="B65" s="102" t="s">
        <v>352</v>
      </c>
      <c r="C65" s="654"/>
      <c r="D65" s="27"/>
      <c r="E65" s="29"/>
      <c r="F65" s="23">
        <v>1</v>
      </c>
      <c r="G65" s="13">
        <v>135</v>
      </c>
      <c r="H65" s="13">
        <v>45</v>
      </c>
      <c r="I65" s="13">
        <v>90</v>
      </c>
      <c r="J65" s="13">
        <v>116</v>
      </c>
      <c r="K65" s="6">
        <v>19</v>
      </c>
      <c r="L65" s="13">
        <v>19</v>
      </c>
      <c r="M65" s="13"/>
      <c r="N65" s="33"/>
      <c r="O65" s="33"/>
      <c r="P65" s="33"/>
      <c r="Q65" s="33"/>
      <c r="R65" s="13"/>
      <c r="S65" s="33"/>
      <c r="T65" s="33"/>
      <c r="U65" s="13"/>
      <c r="V65" s="13">
        <v>8</v>
      </c>
      <c r="W65" s="15">
        <v>11</v>
      </c>
      <c r="X65" s="13"/>
      <c r="Y65" s="13"/>
    </row>
    <row r="66" spans="1:25" ht="12.75">
      <c r="A66" s="27" t="s">
        <v>137</v>
      </c>
      <c r="B66" s="98" t="s">
        <v>222</v>
      </c>
      <c r="C66" s="27" t="s">
        <v>26</v>
      </c>
      <c r="D66" s="27" t="s">
        <v>11</v>
      </c>
      <c r="E66" s="29"/>
      <c r="F66" s="23"/>
      <c r="G66" s="23">
        <v>288</v>
      </c>
      <c r="H66" s="23"/>
      <c r="I66" s="23">
        <v>288</v>
      </c>
      <c r="J66" s="23">
        <v>288</v>
      </c>
      <c r="K66" s="18"/>
      <c r="L66" s="23"/>
      <c r="M66" s="23"/>
      <c r="N66" s="24"/>
      <c r="O66" s="24"/>
      <c r="P66" s="24"/>
      <c r="Q66" s="24"/>
      <c r="R66" s="23"/>
      <c r="S66" s="24"/>
      <c r="T66" s="24"/>
      <c r="U66" s="23"/>
      <c r="V66" s="24"/>
      <c r="W66" s="23"/>
      <c r="X66" s="26" t="s">
        <v>193</v>
      </c>
      <c r="Y66" s="26" t="s">
        <v>193</v>
      </c>
    </row>
    <row r="67" spans="1:25" ht="51">
      <c r="A67" s="99" t="s">
        <v>138</v>
      </c>
      <c r="B67" s="103" t="s">
        <v>353</v>
      </c>
      <c r="C67" s="99">
        <v>1</v>
      </c>
      <c r="D67" s="99">
        <v>3</v>
      </c>
      <c r="E67" s="95"/>
      <c r="F67" s="95">
        <f t="shared" ref="F67:M67" si="29">SUM(F68)</f>
        <v>0</v>
      </c>
      <c r="G67" s="95">
        <f t="shared" si="29"/>
        <v>288</v>
      </c>
      <c r="H67" s="95">
        <f t="shared" si="29"/>
        <v>0</v>
      </c>
      <c r="I67" s="95">
        <f t="shared" si="29"/>
        <v>288</v>
      </c>
      <c r="J67" s="95">
        <f t="shared" si="29"/>
        <v>288</v>
      </c>
      <c r="K67" s="95">
        <f t="shared" si="29"/>
        <v>0</v>
      </c>
      <c r="L67" s="95">
        <f t="shared" si="29"/>
        <v>0</v>
      </c>
      <c r="M67" s="95">
        <f t="shared" si="29"/>
        <v>0</v>
      </c>
      <c r="N67" s="95"/>
      <c r="O67" s="95"/>
      <c r="P67" s="95"/>
      <c r="Q67" s="95"/>
      <c r="R67" s="95"/>
      <c r="S67" s="95"/>
      <c r="T67" s="99">
        <v>0</v>
      </c>
      <c r="U67" s="99">
        <v>0</v>
      </c>
      <c r="V67" s="95"/>
      <c r="W67" s="95"/>
      <c r="X67" s="95"/>
      <c r="Y67" s="95"/>
    </row>
    <row r="68" spans="1:25" ht="12.75">
      <c r="A68" s="27" t="s">
        <v>140</v>
      </c>
      <c r="B68" s="98" t="s">
        <v>222</v>
      </c>
      <c r="C68" s="27" t="s">
        <v>26</v>
      </c>
      <c r="D68" s="27" t="s">
        <v>11</v>
      </c>
      <c r="E68" s="29"/>
      <c r="F68" s="23"/>
      <c r="G68" s="23">
        <v>288</v>
      </c>
      <c r="H68" s="23"/>
      <c r="I68" s="23">
        <v>288</v>
      </c>
      <c r="J68" s="23">
        <v>288</v>
      </c>
      <c r="K68" s="23"/>
      <c r="L68" s="23"/>
      <c r="M68" s="23"/>
      <c r="N68" s="24"/>
      <c r="O68" s="24"/>
      <c r="P68" s="24"/>
      <c r="Q68" s="24"/>
      <c r="R68" s="24"/>
      <c r="S68" s="23"/>
      <c r="T68" s="26" t="s">
        <v>193</v>
      </c>
      <c r="U68" s="26" t="s">
        <v>193</v>
      </c>
      <c r="V68" s="23"/>
      <c r="W68" s="23"/>
      <c r="X68" s="23"/>
      <c r="Y68" s="23"/>
    </row>
    <row r="69" spans="1:25" ht="12.75">
      <c r="A69" s="106"/>
      <c r="B69" s="107" t="s">
        <v>145</v>
      </c>
      <c r="C69" s="21"/>
      <c r="D69" s="21"/>
      <c r="E69" s="21"/>
      <c r="F69" s="20"/>
      <c r="G69" s="20">
        <f t="shared" ref="G69:M69" si="30">SUM(G8,G27,G32,G36)</f>
        <v>7454</v>
      </c>
      <c r="H69" s="21">
        <f t="shared" si="30"/>
        <v>2250</v>
      </c>
      <c r="I69" s="21">
        <f t="shared" si="30"/>
        <v>5204</v>
      </c>
      <c r="J69" s="21">
        <f t="shared" si="30"/>
        <v>6690</v>
      </c>
      <c r="K69" s="21">
        <f t="shared" si="30"/>
        <v>764</v>
      </c>
      <c r="L69" s="21">
        <f t="shared" si="30"/>
        <v>644</v>
      </c>
      <c r="M69" s="21">
        <f t="shared" si="30"/>
        <v>80</v>
      </c>
      <c r="N69" s="21">
        <f>SUM(N36)</f>
        <v>40</v>
      </c>
      <c r="O69" s="21">
        <f t="shared" ref="O69:Q69" si="31">SUM(O8)</f>
        <v>40</v>
      </c>
      <c r="P69" s="21">
        <f t="shared" si="31"/>
        <v>80</v>
      </c>
      <c r="Q69" s="21">
        <f t="shared" si="31"/>
        <v>40</v>
      </c>
      <c r="R69" s="21">
        <f t="shared" ref="R69:T69" si="32">SUM(R27,R32,R36)</f>
        <v>80</v>
      </c>
      <c r="S69" s="21">
        <f t="shared" si="32"/>
        <v>80</v>
      </c>
      <c r="T69" s="21">
        <f t="shared" si="32"/>
        <v>80</v>
      </c>
      <c r="U69" s="21">
        <f t="shared" ref="U69:X69" si="33">SUM(U27,U36)</f>
        <v>80</v>
      </c>
      <c r="V69" s="21">
        <f t="shared" si="33"/>
        <v>80</v>
      </c>
      <c r="W69" s="21">
        <f t="shared" si="33"/>
        <v>80</v>
      </c>
      <c r="X69" s="21">
        <f t="shared" si="33"/>
        <v>80</v>
      </c>
      <c r="Y69" s="21">
        <f>SUM(Y8,Y36)</f>
        <v>44</v>
      </c>
    </row>
    <row r="70" spans="1:25" ht="12.75">
      <c r="A70" s="27" t="s">
        <v>146</v>
      </c>
      <c r="B70" s="98" t="s">
        <v>147</v>
      </c>
      <c r="C70" s="27" t="s">
        <v>148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7"/>
      <c r="V70" s="29"/>
      <c r="W70" s="27"/>
      <c r="X70" s="27"/>
      <c r="Y70" s="27">
        <v>4</v>
      </c>
    </row>
    <row r="71" spans="1:25" ht="12.75">
      <c r="A71" s="27" t="s">
        <v>33</v>
      </c>
      <c r="B71" s="98" t="s">
        <v>34</v>
      </c>
      <c r="C71" s="27" t="s">
        <v>239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7"/>
      <c r="P71" s="29"/>
      <c r="Q71" s="27">
        <v>1</v>
      </c>
      <c r="R71" s="27"/>
      <c r="S71" s="27">
        <v>1</v>
      </c>
      <c r="T71" s="27">
        <v>0.5</v>
      </c>
      <c r="U71" s="27">
        <v>0.5</v>
      </c>
      <c r="V71" s="27">
        <v>0.5</v>
      </c>
      <c r="W71" s="27">
        <v>1</v>
      </c>
      <c r="X71" s="27"/>
      <c r="Y71" s="27">
        <v>0.5</v>
      </c>
    </row>
    <row r="72" spans="1:25" ht="12.75">
      <c r="A72" s="27" t="s">
        <v>150</v>
      </c>
      <c r="B72" s="98" t="s">
        <v>151</v>
      </c>
      <c r="C72" s="27" t="s">
        <v>149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7"/>
      <c r="V72" s="29"/>
      <c r="W72" s="27"/>
      <c r="X72" s="27"/>
      <c r="Y72" s="27">
        <v>6</v>
      </c>
    </row>
    <row r="73" spans="1:25" ht="12.75">
      <c r="A73" s="27" t="s">
        <v>152</v>
      </c>
      <c r="B73" s="98" t="s">
        <v>153</v>
      </c>
      <c r="C73" s="27" t="s">
        <v>148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7"/>
      <c r="V73" s="29"/>
      <c r="W73" s="27"/>
      <c r="X73" s="27"/>
      <c r="Y73" s="27">
        <v>4</v>
      </c>
    </row>
    <row r="74" spans="1:25" ht="12.75">
      <c r="A74" s="27" t="s">
        <v>154</v>
      </c>
      <c r="B74" s="98" t="s">
        <v>155</v>
      </c>
      <c r="C74" s="27" t="s">
        <v>38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7"/>
      <c r="V74" s="29"/>
      <c r="W74" s="27"/>
      <c r="X74" s="27"/>
      <c r="Y74" s="27">
        <v>2</v>
      </c>
    </row>
    <row r="75" spans="1:25" ht="12.75">
      <c r="A75" s="27" t="s">
        <v>36</v>
      </c>
      <c r="B75" s="98" t="s">
        <v>37</v>
      </c>
      <c r="C75" s="27" t="s">
        <v>354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7"/>
      <c r="P75" s="27">
        <v>2</v>
      </c>
      <c r="Q75" s="27">
        <v>9</v>
      </c>
      <c r="R75" s="27">
        <v>2</v>
      </c>
      <c r="S75" s="27">
        <v>9</v>
      </c>
      <c r="T75" s="27">
        <v>2</v>
      </c>
      <c r="U75" s="27">
        <v>9</v>
      </c>
      <c r="V75" s="27">
        <v>2</v>
      </c>
      <c r="W75" s="27">
        <v>9</v>
      </c>
      <c r="X75" s="27">
        <v>2</v>
      </c>
      <c r="Y75" s="29"/>
    </row>
    <row r="76" spans="1:25" ht="12.75">
      <c r="A76" s="27" t="s">
        <v>39</v>
      </c>
      <c r="B76" s="98" t="s">
        <v>157</v>
      </c>
      <c r="C76" s="27">
        <v>300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7"/>
      <c r="P76" s="666">
        <v>60</v>
      </c>
      <c r="Q76" s="655"/>
      <c r="R76" s="666">
        <v>60</v>
      </c>
      <c r="S76" s="655"/>
      <c r="T76" s="666">
        <v>60</v>
      </c>
      <c r="U76" s="655"/>
      <c r="V76" s="666">
        <v>60</v>
      </c>
      <c r="W76" s="655"/>
      <c r="X76" s="666">
        <v>60</v>
      </c>
      <c r="Y76" s="655"/>
    </row>
    <row r="77" spans="1:25" ht="12.75">
      <c r="A77" s="29"/>
      <c r="B77" s="98" t="s">
        <v>158</v>
      </c>
      <c r="C77" s="27">
        <v>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7"/>
      <c r="T77" s="27"/>
      <c r="U77" s="27"/>
      <c r="V77" s="29"/>
      <c r="W77" s="29"/>
      <c r="X77" s="29"/>
      <c r="Y77" s="29"/>
    </row>
    <row r="78" spans="1:25" ht="12.75">
      <c r="A78" s="30"/>
      <c r="B78" s="3" t="s">
        <v>355</v>
      </c>
      <c r="C78" s="27">
        <v>1</v>
      </c>
      <c r="D78" s="29"/>
      <c r="E78" s="29"/>
      <c r="F78" s="29"/>
      <c r="G78" s="29"/>
      <c r="H78" s="29"/>
      <c r="I78" s="5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2.75">
      <c r="A79" s="30"/>
      <c r="B79" s="671" t="s">
        <v>159</v>
      </c>
      <c r="C79" s="29"/>
      <c r="D79" s="29"/>
      <c r="E79" s="29"/>
      <c r="F79" s="29"/>
      <c r="G79" s="29"/>
      <c r="H79" s="29"/>
      <c r="I79" s="662" t="s">
        <v>160</v>
      </c>
      <c r="J79" s="27"/>
      <c r="K79" s="27"/>
      <c r="L79" s="666" t="s">
        <v>161</v>
      </c>
      <c r="M79" s="657"/>
      <c r="N79" s="655"/>
      <c r="O79" s="27">
        <v>40</v>
      </c>
      <c r="P79" s="27">
        <v>80</v>
      </c>
      <c r="Q79" s="27">
        <v>40</v>
      </c>
      <c r="R79" s="27">
        <v>80</v>
      </c>
      <c r="S79" s="27">
        <v>80</v>
      </c>
      <c r="T79" s="27">
        <v>80</v>
      </c>
      <c r="U79" s="27">
        <v>80</v>
      </c>
      <c r="V79" s="27">
        <v>80</v>
      </c>
      <c r="W79" s="27">
        <v>80</v>
      </c>
      <c r="X79" s="27">
        <v>80</v>
      </c>
      <c r="Y79" s="27">
        <v>44</v>
      </c>
    </row>
    <row r="80" spans="1:25" ht="12.75">
      <c r="A80" s="30"/>
      <c r="B80" s="653"/>
      <c r="C80" s="30"/>
      <c r="D80" s="30"/>
      <c r="E80" s="30"/>
      <c r="F80" s="30"/>
      <c r="G80" s="30"/>
      <c r="H80" s="30"/>
      <c r="I80" s="653"/>
      <c r="J80" s="27"/>
      <c r="K80" s="27"/>
      <c r="L80" s="666" t="s">
        <v>162</v>
      </c>
      <c r="M80" s="657"/>
      <c r="N80" s="655"/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2.75">
      <c r="A81" s="30"/>
      <c r="B81" s="653"/>
      <c r="C81" s="30"/>
      <c r="D81" s="30"/>
      <c r="E81" s="30"/>
      <c r="F81" s="30"/>
      <c r="G81" s="30"/>
      <c r="H81" s="30"/>
      <c r="I81" s="653"/>
      <c r="J81" s="27"/>
      <c r="K81" s="27"/>
      <c r="L81" s="666" t="s">
        <v>163</v>
      </c>
      <c r="M81" s="657"/>
      <c r="N81" s="655"/>
      <c r="O81" s="27">
        <v>0</v>
      </c>
      <c r="P81" s="27">
        <v>0</v>
      </c>
      <c r="Q81" s="27">
        <v>3</v>
      </c>
      <c r="R81" s="27">
        <v>0</v>
      </c>
      <c r="S81" s="27">
        <v>3</v>
      </c>
      <c r="T81" s="27">
        <v>1</v>
      </c>
      <c r="U81" s="27">
        <v>1</v>
      </c>
      <c r="V81" s="27">
        <v>1</v>
      </c>
      <c r="W81" s="27">
        <v>3</v>
      </c>
      <c r="X81" s="27">
        <v>0</v>
      </c>
      <c r="Y81" s="27">
        <v>1</v>
      </c>
    </row>
    <row r="82" spans="1:25" ht="12.75">
      <c r="A82" s="30"/>
      <c r="B82" s="653"/>
      <c r="C82" s="30"/>
      <c r="D82" s="30"/>
      <c r="E82" s="30"/>
      <c r="F82" s="30"/>
      <c r="G82" s="30"/>
      <c r="H82" s="30"/>
      <c r="I82" s="653"/>
      <c r="J82" s="259"/>
      <c r="K82" s="259"/>
      <c r="L82" s="676" t="s">
        <v>164</v>
      </c>
      <c r="M82" s="657"/>
      <c r="N82" s="655"/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1</v>
      </c>
      <c r="V82" s="9">
        <v>0</v>
      </c>
      <c r="W82" s="9">
        <v>0</v>
      </c>
      <c r="X82" s="9">
        <v>0</v>
      </c>
      <c r="Y82" s="9">
        <v>3</v>
      </c>
    </row>
    <row r="83" spans="1:25" ht="12.75">
      <c r="A83" s="30"/>
      <c r="B83" s="654"/>
      <c r="C83" s="30"/>
      <c r="D83" s="30"/>
      <c r="E83" s="30"/>
      <c r="F83" s="30"/>
      <c r="G83" s="30"/>
      <c r="H83" s="30"/>
      <c r="I83" s="653"/>
      <c r="J83" s="27"/>
      <c r="K83" s="27"/>
      <c r="L83" s="666" t="s">
        <v>165</v>
      </c>
      <c r="M83" s="657"/>
      <c r="N83" s="655"/>
      <c r="O83" s="27">
        <v>0</v>
      </c>
      <c r="P83" s="27">
        <v>3</v>
      </c>
      <c r="Q83" s="27">
        <v>6</v>
      </c>
      <c r="R83" s="27">
        <v>4</v>
      </c>
      <c r="S83" s="27">
        <v>2</v>
      </c>
      <c r="T83" s="27">
        <v>1</v>
      </c>
      <c r="U83" s="27">
        <v>4</v>
      </c>
      <c r="V83" s="27">
        <v>2</v>
      </c>
      <c r="W83" s="27">
        <v>2</v>
      </c>
      <c r="X83" s="27">
        <v>1</v>
      </c>
      <c r="Y83" s="27">
        <v>7</v>
      </c>
    </row>
    <row r="84" spans="1:25" ht="12.75">
      <c r="A84" s="30"/>
      <c r="B84" s="30"/>
      <c r="C84" s="30"/>
      <c r="D84" s="30"/>
      <c r="E84" s="30"/>
      <c r="F84" s="30"/>
      <c r="G84" s="30"/>
      <c r="H84" s="30"/>
      <c r="I84" s="654"/>
      <c r="J84" s="27"/>
      <c r="K84" s="27"/>
      <c r="L84" s="666" t="s">
        <v>166</v>
      </c>
      <c r="M84" s="657"/>
      <c r="N84" s="655"/>
      <c r="O84" s="27">
        <v>1</v>
      </c>
      <c r="P84" s="27">
        <v>0</v>
      </c>
      <c r="Q84" s="27">
        <v>0</v>
      </c>
      <c r="R84" s="27">
        <v>0</v>
      </c>
      <c r="S84" s="27">
        <v>0</v>
      </c>
      <c r="T84" s="27">
        <v>1</v>
      </c>
      <c r="U84" s="27">
        <v>0</v>
      </c>
      <c r="V84" s="27">
        <v>0</v>
      </c>
      <c r="W84" s="27">
        <v>0</v>
      </c>
      <c r="X84" s="27">
        <v>0</v>
      </c>
      <c r="Y84" s="27">
        <v>1</v>
      </c>
    </row>
    <row r="85" spans="1:25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V85" s="17"/>
      <c r="W85" s="17"/>
      <c r="X85" s="17"/>
      <c r="Y85" s="17"/>
    </row>
    <row r="86" spans="1:25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V86" s="17"/>
      <c r="W86" s="17"/>
      <c r="X86" s="17"/>
      <c r="Y86" s="17"/>
    </row>
    <row r="87" spans="1:25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</row>
    <row r="88" spans="1:25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</row>
  </sheetData>
  <mergeCells count="38">
    <mergeCell ref="L84:N84"/>
    <mergeCell ref="L79:N79"/>
    <mergeCell ref="L80:N80"/>
    <mergeCell ref="L81:N81"/>
    <mergeCell ref="L82:N82"/>
    <mergeCell ref="L83:N83"/>
    <mergeCell ref="A1:Y1"/>
    <mergeCell ref="A2:A6"/>
    <mergeCell ref="B2:B6"/>
    <mergeCell ref="C2:E2"/>
    <mergeCell ref="G2:N2"/>
    <mergeCell ref="O2:Y3"/>
    <mergeCell ref="E3:E6"/>
    <mergeCell ref="X4:Y5"/>
    <mergeCell ref="X76:Y76"/>
    <mergeCell ref="C3:C6"/>
    <mergeCell ref="D3:D6"/>
    <mergeCell ref="C63:C65"/>
    <mergeCell ref="B79:B83"/>
    <mergeCell ref="F2:F6"/>
    <mergeCell ref="G3:G6"/>
    <mergeCell ref="H3:I3"/>
    <mergeCell ref="J3:N3"/>
    <mergeCell ref="H4:H6"/>
    <mergeCell ref="I4:I6"/>
    <mergeCell ref="I79:I84"/>
    <mergeCell ref="J4:J6"/>
    <mergeCell ref="K4:N4"/>
    <mergeCell ref="K5:K6"/>
    <mergeCell ref="L5:N5"/>
    <mergeCell ref="T4:U5"/>
    <mergeCell ref="V4:W5"/>
    <mergeCell ref="O4:Q5"/>
    <mergeCell ref="R4:S5"/>
    <mergeCell ref="P76:Q76"/>
    <mergeCell ref="R76:S76"/>
    <mergeCell ref="T76:U76"/>
    <mergeCell ref="V76:W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67"/>
  <sheetViews>
    <sheetView workbookViewId="0"/>
  </sheetViews>
  <sheetFormatPr defaultColWidth="14.42578125" defaultRowHeight="15.75" customHeight="1"/>
  <cols>
    <col min="1" max="1" width="12.7109375" customWidth="1"/>
    <col min="2" max="2" width="48.28515625" customWidth="1"/>
    <col min="3" max="3" width="6.42578125" customWidth="1"/>
    <col min="4" max="4" width="5.140625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5" width="5.140625" customWidth="1"/>
    <col min="16" max="16" width="5" customWidth="1"/>
    <col min="17" max="20" width="6.7109375" customWidth="1"/>
    <col min="21" max="25" width="6.85546875" customWidth="1"/>
    <col min="26" max="26" width="5.85546875" customWidth="1"/>
    <col min="27" max="31" width="6.5703125" customWidth="1"/>
    <col min="32" max="36" width="6.85546875" customWidth="1"/>
    <col min="37" max="45" width="7.7109375" customWidth="1"/>
    <col min="46" max="46" width="6.7109375" customWidth="1"/>
  </cols>
  <sheetData>
    <row r="1" spans="1:53" ht="12.75">
      <c r="A1" s="672" t="s">
        <v>356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5"/>
    </row>
    <row r="2" spans="1:53" ht="40.5" customHeight="1">
      <c r="A2" s="673" t="s">
        <v>0</v>
      </c>
      <c r="B2" s="674" t="s">
        <v>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7"/>
      <c r="L2" s="657"/>
      <c r="M2" s="657"/>
      <c r="N2" s="657"/>
      <c r="O2" s="657"/>
      <c r="P2" s="655"/>
      <c r="Q2" s="711" t="s">
        <v>61</v>
      </c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  <c r="AP2" s="685"/>
      <c r="AQ2" s="685"/>
      <c r="AR2" s="685"/>
      <c r="AS2" s="685"/>
      <c r="AT2" s="712"/>
    </row>
    <row r="3" spans="1:53" ht="12.75">
      <c r="A3" s="653"/>
      <c r="B3" s="653"/>
      <c r="C3" s="670" t="s">
        <v>62</v>
      </c>
      <c r="D3" s="669" t="s">
        <v>63</v>
      </c>
      <c r="E3" s="670" t="s">
        <v>64</v>
      </c>
      <c r="F3" s="669" t="s">
        <v>357</v>
      </c>
      <c r="G3" s="670" t="s">
        <v>65</v>
      </c>
      <c r="H3" s="691" t="s">
        <v>253</v>
      </c>
      <c r="I3" s="657"/>
      <c r="J3" s="657"/>
      <c r="K3" s="657"/>
      <c r="L3" s="657"/>
      <c r="M3" s="657"/>
      <c r="N3" s="657"/>
      <c r="O3" s="657"/>
      <c r="P3" s="655"/>
      <c r="Q3" s="713" t="s">
        <v>7</v>
      </c>
      <c r="R3" s="692"/>
      <c r="S3" s="692"/>
      <c r="T3" s="692"/>
      <c r="U3" s="692"/>
      <c r="V3" s="692"/>
      <c r="W3" s="692"/>
      <c r="X3" s="692"/>
      <c r="Y3" s="692"/>
      <c r="Z3" s="704"/>
      <c r="AA3" s="703" t="s">
        <v>45</v>
      </c>
      <c r="AB3" s="692"/>
      <c r="AC3" s="692"/>
      <c r="AD3" s="692"/>
      <c r="AE3" s="692"/>
      <c r="AF3" s="692"/>
      <c r="AG3" s="692"/>
      <c r="AH3" s="692"/>
      <c r="AI3" s="692"/>
      <c r="AJ3" s="704"/>
      <c r="AK3" s="706" t="s">
        <v>67</v>
      </c>
      <c r="AL3" s="692"/>
      <c r="AM3" s="692"/>
      <c r="AN3" s="692"/>
      <c r="AO3" s="692"/>
      <c r="AP3" s="692"/>
      <c r="AQ3" s="692"/>
      <c r="AR3" s="692"/>
      <c r="AS3" s="692"/>
      <c r="AT3" s="704"/>
    </row>
    <row r="4" spans="1:53" ht="12.75">
      <c r="A4" s="653"/>
      <c r="B4" s="653"/>
      <c r="C4" s="653"/>
      <c r="D4" s="653"/>
      <c r="E4" s="653"/>
      <c r="F4" s="653"/>
      <c r="G4" s="653"/>
      <c r="H4" s="670" t="s">
        <v>160</v>
      </c>
      <c r="I4" s="699" t="s">
        <v>254</v>
      </c>
      <c r="J4" s="657"/>
      <c r="K4" s="657"/>
      <c r="L4" s="657"/>
      <c r="M4" s="657"/>
      <c r="N4" s="657"/>
      <c r="O4" s="657"/>
      <c r="P4" s="655"/>
      <c r="Q4" s="714"/>
      <c r="R4" s="686"/>
      <c r="S4" s="686"/>
      <c r="T4" s="686"/>
      <c r="U4" s="686"/>
      <c r="V4" s="686"/>
      <c r="W4" s="686"/>
      <c r="X4" s="686"/>
      <c r="Y4" s="686"/>
      <c r="Z4" s="705"/>
      <c r="AA4" s="686"/>
      <c r="AB4" s="686"/>
      <c r="AC4" s="686"/>
      <c r="AD4" s="686"/>
      <c r="AE4" s="686"/>
      <c r="AF4" s="686"/>
      <c r="AG4" s="686"/>
      <c r="AH4" s="686"/>
      <c r="AI4" s="686"/>
      <c r="AJ4" s="705"/>
      <c r="AK4" s="686"/>
      <c r="AL4" s="686"/>
      <c r="AM4" s="686"/>
      <c r="AN4" s="686"/>
      <c r="AO4" s="686"/>
      <c r="AP4" s="686"/>
      <c r="AQ4" s="686"/>
      <c r="AR4" s="686"/>
      <c r="AS4" s="686"/>
      <c r="AT4" s="705"/>
    </row>
    <row r="5" spans="1:53" ht="12.75">
      <c r="A5" s="653"/>
      <c r="B5" s="653"/>
      <c r="C5" s="653"/>
      <c r="D5" s="653"/>
      <c r="E5" s="653"/>
      <c r="F5" s="653"/>
      <c r="G5" s="653"/>
      <c r="H5" s="653"/>
      <c r="I5" s="669" t="s">
        <v>255</v>
      </c>
      <c r="J5" s="667" t="s">
        <v>256</v>
      </c>
      <c r="K5" s="655"/>
      <c r="L5" s="667" t="s">
        <v>257</v>
      </c>
      <c r="M5" s="655"/>
      <c r="N5" s="670" t="s">
        <v>258</v>
      </c>
      <c r="O5" s="675" t="s">
        <v>259</v>
      </c>
      <c r="P5" s="655"/>
      <c r="Q5" s="715" t="s">
        <v>18</v>
      </c>
      <c r="R5" s="657"/>
      <c r="S5" s="657"/>
      <c r="T5" s="657"/>
      <c r="U5" s="655"/>
      <c r="V5" s="708" t="s">
        <v>72</v>
      </c>
      <c r="W5" s="657"/>
      <c r="X5" s="657"/>
      <c r="Y5" s="657"/>
      <c r="Z5" s="709"/>
      <c r="AA5" s="707" t="s">
        <v>73</v>
      </c>
      <c r="AB5" s="657"/>
      <c r="AC5" s="657"/>
      <c r="AD5" s="657"/>
      <c r="AE5" s="655"/>
      <c r="AF5" s="708" t="s">
        <v>74</v>
      </c>
      <c r="AG5" s="657"/>
      <c r="AH5" s="657"/>
      <c r="AI5" s="657"/>
      <c r="AJ5" s="709"/>
      <c r="AK5" s="710"/>
      <c r="AL5" s="657"/>
      <c r="AM5" s="657"/>
      <c r="AN5" s="657"/>
      <c r="AO5" s="689"/>
      <c r="AP5" s="710"/>
      <c r="AQ5" s="657"/>
      <c r="AR5" s="657"/>
      <c r="AS5" s="657"/>
      <c r="AT5" s="709"/>
    </row>
    <row r="6" spans="1:53" ht="101.25">
      <c r="A6" s="654"/>
      <c r="B6" s="654"/>
      <c r="C6" s="654"/>
      <c r="D6" s="654"/>
      <c r="E6" s="654"/>
      <c r="F6" s="654"/>
      <c r="G6" s="654"/>
      <c r="H6" s="654"/>
      <c r="I6" s="654"/>
      <c r="J6" s="36" t="s">
        <v>260</v>
      </c>
      <c r="K6" s="36" t="s">
        <v>261</v>
      </c>
      <c r="L6" s="35" t="s">
        <v>263</v>
      </c>
      <c r="M6" s="261" t="s">
        <v>264</v>
      </c>
      <c r="N6" s="654"/>
      <c r="O6" s="35" t="s">
        <v>258</v>
      </c>
      <c r="P6" s="112" t="s">
        <v>62</v>
      </c>
      <c r="Q6" s="447" t="s">
        <v>358</v>
      </c>
      <c r="R6" s="36" t="s">
        <v>5</v>
      </c>
      <c r="S6" s="36" t="s">
        <v>258</v>
      </c>
      <c r="T6" s="36" t="s">
        <v>359</v>
      </c>
      <c r="U6" s="389" t="s">
        <v>259</v>
      </c>
      <c r="V6" s="448" t="s">
        <v>358</v>
      </c>
      <c r="W6" s="449" t="s">
        <v>5</v>
      </c>
      <c r="X6" s="36" t="s">
        <v>258</v>
      </c>
      <c r="Y6" s="36" t="s">
        <v>359</v>
      </c>
      <c r="Z6" s="450" t="s">
        <v>259</v>
      </c>
      <c r="AA6" s="451" t="s">
        <v>358</v>
      </c>
      <c r="AB6" s="36" t="s">
        <v>5</v>
      </c>
      <c r="AC6" s="36" t="s">
        <v>258</v>
      </c>
      <c r="AD6" s="36" t="s">
        <v>359</v>
      </c>
      <c r="AE6" s="389" t="s">
        <v>259</v>
      </c>
      <c r="AF6" s="452" t="s">
        <v>358</v>
      </c>
      <c r="AG6" s="453" t="s">
        <v>5</v>
      </c>
      <c r="AH6" s="36" t="s">
        <v>258</v>
      </c>
      <c r="AI6" s="36" t="s">
        <v>359</v>
      </c>
      <c r="AJ6" s="450" t="s">
        <v>259</v>
      </c>
      <c r="AK6" s="451" t="s">
        <v>358</v>
      </c>
      <c r="AL6" s="36" t="s">
        <v>5</v>
      </c>
      <c r="AM6" s="36" t="s">
        <v>258</v>
      </c>
      <c r="AN6" s="36" t="s">
        <v>359</v>
      </c>
      <c r="AO6" s="114" t="s">
        <v>259</v>
      </c>
      <c r="AP6" s="454" t="s">
        <v>358</v>
      </c>
      <c r="AQ6" s="449" t="s">
        <v>5</v>
      </c>
      <c r="AR6" s="36" t="s">
        <v>258</v>
      </c>
      <c r="AS6" s="36" t="s">
        <v>359</v>
      </c>
      <c r="AT6" s="450" t="s">
        <v>259</v>
      </c>
    </row>
    <row r="7" spans="1:53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4">
        <v>21</v>
      </c>
      <c r="V7" s="117">
        <v>22</v>
      </c>
      <c r="W7" s="37">
        <v>23</v>
      </c>
      <c r="X7" s="37">
        <v>24</v>
      </c>
      <c r="Y7" s="37">
        <v>25</v>
      </c>
      <c r="Z7" s="34">
        <v>26</v>
      </c>
      <c r="AA7" s="455">
        <v>27</v>
      </c>
      <c r="AB7" s="81">
        <v>28</v>
      </c>
      <c r="AC7" s="81">
        <v>29</v>
      </c>
      <c r="AD7" s="81">
        <v>30</v>
      </c>
      <c r="AE7" s="456">
        <v>31</v>
      </c>
      <c r="AF7" s="457">
        <v>32</v>
      </c>
      <c r="AG7" s="81">
        <v>33</v>
      </c>
      <c r="AH7" s="81">
        <v>34</v>
      </c>
      <c r="AI7" s="81">
        <v>35</v>
      </c>
      <c r="AJ7" s="456">
        <v>36</v>
      </c>
      <c r="AK7" s="458">
        <v>37</v>
      </c>
      <c r="AL7" s="37">
        <v>38</v>
      </c>
      <c r="AM7" s="37">
        <v>39</v>
      </c>
      <c r="AN7" s="37">
        <v>40</v>
      </c>
      <c r="AO7" s="118">
        <v>41</v>
      </c>
      <c r="AP7" s="391">
        <v>42</v>
      </c>
      <c r="AQ7" s="37">
        <v>43</v>
      </c>
      <c r="AR7" s="37">
        <v>44</v>
      </c>
      <c r="AS7" s="37">
        <v>45</v>
      </c>
      <c r="AT7" s="459">
        <v>46</v>
      </c>
    </row>
    <row r="8" spans="1:53" ht="12.75">
      <c r="A8" s="38" t="s">
        <v>46</v>
      </c>
      <c r="B8" s="39" t="s">
        <v>79</v>
      </c>
      <c r="C8" s="38">
        <v>3</v>
      </c>
      <c r="D8" s="38">
        <v>10</v>
      </c>
      <c r="E8" s="38">
        <v>5</v>
      </c>
      <c r="F8" s="40">
        <f>SUM(F9)</f>
        <v>2152</v>
      </c>
      <c r="G8" s="41"/>
      <c r="H8" s="40">
        <f t="shared" ref="H8:K8" si="0">SUM(H9)</f>
        <v>2152</v>
      </c>
      <c r="I8" s="40">
        <f t="shared" si="0"/>
        <v>2052</v>
      </c>
      <c r="J8" s="40">
        <f t="shared" si="0"/>
        <v>884</v>
      </c>
      <c r="K8" s="40">
        <f t="shared" si="0"/>
        <v>532</v>
      </c>
      <c r="L8" s="41"/>
      <c r="M8" s="41"/>
      <c r="N8" s="40">
        <f t="shared" ref="N8:Q8" si="1">SUM(N9)</f>
        <v>64</v>
      </c>
      <c r="O8" s="40">
        <f t="shared" si="1"/>
        <v>18</v>
      </c>
      <c r="P8" s="137">
        <f t="shared" si="1"/>
        <v>18</v>
      </c>
      <c r="Q8" s="460">
        <f t="shared" si="1"/>
        <v>402</v>
      </c>
      <c r="R8" s="40"/>
      <c r="S8" s="40">
        <f t="shared" ref="S8:T8" si="2">SUM(S9)</f>
        <v>11</v>
      </c>
      <c r="T8" s="40">
        <f t="shared" si="2"/>
        <v>391</v>
      </c>
      <c r="U8" s="137"/>
      <c r="V8" s="138">
        <f>SUM(V9)</f>
        <v>540</v>
      </c>
      <c r="W8" s="40"/>
      <c r="X8" s="40">
        <f t="shared" ref="X8:AA8" si="3">SUM(X9)</f>
        <v>9</v>
      </c>
      <c r="Y8" s="40">
        <f t="shared" si="3"/>
        <v>519</v>
      </c>
      <c r="Z8" s="461">
        <f t="shared" si="3"/>
        <v>12</v>
      </c>
      <c r="AA8" s="418">
        <f t="shared" si="3"/>
        <v>316</v>
      </c>
      <c r="AB8" s="418"/>
      <c r="AC8" s="418">
        <f t="shared" ref="AC8:AD8" si="4">SUM(AC9)</f>
        <v>10</v>
      </c>
      <c r="AD8" s="418">
        <f t="shared" si="4"/>
        <v>306</v>
      </c>
      <c r="AE8" s="462"/>
      <c r="AF8" s="123">
        <f>SUM(AF9)</f>
        <v>514</v>
      </c>
      <c r="AG8" s="7"/>
      <c r="AH8" s="7">
        <f t="shared" ref="AH8:AK8" si="5">SUM(AH9)</f>
        <v>25</v>
      </c>
      <c r="AI8" s="7">
        <f t="shared" si="5"/>
        <v>465</v>
      </c>
      <c r="AJ8" s="463">
        <f t="shared" si="5"/>
        <v>24</v>
      </c>
      <c r="AK8" s="411">
        <f t="shared" si="5"/>
        <v>202</v>
      </c>
      <c r="AL8" s="21"/>
      <c r="AM8" s="21">
        <f t="shared" ref="AM8:AN8" si="6">SUM(AM9)</f>
        <v>8</v>
      </c>
      <c r="AN8" s="21">
        <f t="shared" si="6"/>
        <v>194</v>
      </c>
      <c r="AO8" s="140"/>
      <c r="AP8" s="411">
        <f>SUM(AP9)</f>
        <v>178</v>
      </c>
      <c r="AQ8" s="21"/>
      <c r="AR8" s="21">
        <f t="shared" ref="AR8:AS8" si="7">SUM(AR9)</f>
        <v>6</v>
      </c>
      <c r="AS8" s="21">
        <f t="shared" si="7"/>
        <v>172</v>
      </c>
      <c r="AT8" s="464"/>
      <c r="AU8" s="43"/>
      <c r="AV8" s="43"/>
      <c r="AW8" s="43"/>
      <c r="AX8" s="43"/>
      <c r="AY8" s="43"/>
      <c r="AZ8" s="43"/>
      <c r="BA8" s="43"/>
    </row>
    <row r="9" spans="1:53" ht="12.75">
      <c r="A9" s="465" t="s">
        <v>47</v>
      </c>
      <c r="B9" s="466" t="s">
        <v>48</v>
      </c>
      <c r="C9" s="465">
        <v>3</v>
      </c>
      <c r="D9" s="465">
        <v>10</v>
      </c>
      <c r="E9" s="465">
        <v>5</v>
      </c>
      <c r="F9" s="467">
        <f>SUM(F10,F19,F27)</f>
        <v>2152</v>
      </c>
      <c r="G9" s="468"/>
      <c r="H9" s="467">
        <f t="shared" ref="H9:I9" si="8">SUM(H10,H19,H27)</f>
        <v>2152</v>
      </c>
      <c r="I9" s="467">
        <f t="shared" si="8"/>
        <v>2052</v>
      </c>
      <c r="J9" s="467">
        <f t="shared" ref="J9:K9" si="9">SUM(J10,J19)</f>
        <v>884</v>
      </c>
      <c r="K9" s="467">
        <f t="shared" si="9"/>
        <v>532</v>
      </c>
      <c r="L9" s="468"/>
      <c r="M9" s="468"/>
      <c r="N9" s="467">
        <f>SUM(N10,N19,N27)</f>
        <v>64</v>
      </c>
      <c r="O9" s="467">
        <f t="shared" ref="O9:Q9" si="10">SUM(O10,O19)</f>
        <v>18</v>
      </c>
      <c r="P9" s="469">
        <f t="shared" si="10"/>
        <v>18</v>
      </c>
      <c r="Q9" s="470">
        <f t="shared" si="10"/>
        <v>402</v>
      </c>
      <c r="R9" s="467"/>
      <c r="S9" s="467">
        <f t="shared" ref="S9:T9" si="11">SUM(S10,S19)</f>
        <v>11</v>
      </c>
      <c r="T9" s="467">
        <f t="shared" si="11"/>
        <v>391</v>
      </c>
      <c r="U9" s="469"/>
      <c r="V9" s="471">
        <f>SUM(V10,V19)</f>
        <v>540</v>
      </c>
      <c r="W9" s="467"/>
      <c r="X9" s="467">
        <f t="shared" ref="X9:Y9" si="12">SUM(X10,X19)</f>
        <v>9</v>
      </c>
      <c r="Y9" s="467">
        <f t="shared" si="12"/>
        <v>519</v>
      </c>
      <c r="Z9" s="472">
        <f>SUM(Z10)</f>
        <v>12</v>
      </c>
      <c r="AA9" s="473">
        <f>SUM(AA10,AA19)</f>
        <v>316</v>
      </c>
      <c r="AB9" s="473"/>
      <c r="AC9" s="473">
        <f t="shared" ref="AC9:AD9" si="13">SUM(AC10,AC19)</f>
        <v>10</v>
      </c>
      <c r="AD9" s="473">
        <f t="shared" si="13"/>
        <v>306</v>
      </c>
      <c r="AE9" s="474"/>
      <c r="AF9" s="475">
        <f>SUM(AF10,AF19)</f>
        <v>514</v>
      </c>
      <c r="AG9" s="476"/>
      <c r="AH9" s="476">
        <f t="shared" ref="AH9:AJ9" si="14">SUM(AH10,AH19)</f>
        <v>25</v>
      </c>
      <c r="AI9" s="476">
        <f t="shared" si="14"/>
        <v>465</v>
      </c>
      <c r="AJ9" s="477">
        <f t="shared" si="14"/>
        <v>24</v>
      </c>
      <c r="AK9" s="478">
        <f>SUM(AK19,AK27)</f>
        <v>202</v>
      </c>
      <c r="AL9" s="479"/>
      <c r="AM9" s="479">
        <f>SUM(AM19)</f>
        <v>8</v>
      </c>
      <c r="AN9" s="479">
        <f>SUM(AN19,AN27)</f>
        <v>194</v>
      </c>
      <c r="AO9" s="480"/>
      <c r="AP9" s="478">
        <f>SUM(AP19,AP27)</f>
        <v>178</v>
      </c>
      <c r="AQ9" s="479"/>
      <c r="AR9" s="479">
        <f t="shared" ref="AR9:AS9" si="15">SUM(AR19,AR27)</f>
        <v>6</v>
      </c>
      <c r="AS9" s="479">
        <f t="shared" si="15"/>
        <v>172</v>
      </c>
      <c r="AT9" s="481"/>
      <c r="AU9" s="19"/>
      <c r="AV9" s="19"/>
      <c r="AW9" s="19"/>
      <c r="AX9" s="19"/>
      <c r="AY9" s="19"/>
      <c r="AZ9" s="19"/>
      <c r="BA9" s="19"/>
    </row>
    <row r="10" spans="1:53" ht="12.75">
      <c r="A10" s="49"/>
      <c r="B10" s="50" t="s">
        <v>80</v>
      </c>
      <c r="C10" s="51">
        <v>2</v>
      </c>
      <c r="D10" s="51">
        <v>5</v>
      </c>
      <c r="E10" s="51">
        <v>4</v>
      </c>
      <c r="F10" s="52">
        <f>SUM(F11:F18)</f>
        <v>1253</v>
      </c>
      <c r="G10" s="49"/>
      <c r="H10" s="52">
        <f t="shared" ref="H10:K10" si="16">SUM(H11:H18)</f>
        <v>1253</v>
      </c>
      <c r="I10" s="52">
        <f t="shared" si="16"/>
        <v>1191</v>
      </c>
      <c r="J10" s="52">
        <f t="shared" si="16"/>
        <v>657</v>
      </c>
      <c r="K10" s="52">
        <f t="shared" si="16"/>
        <v>363</v>
      </c>
      <c r="L10" s="49"/>
      <c r="M10" s="49"/>
      <c r="N10" s="52">
        <f t="shared" ref="N10:Q10" si="17">SUM(N11:N18)</f>
        <v>38</v>
      </c>
      <c r="O10" s="52">
        <f t="shared" si="17"/>
        <v>12</v>
      </c>
      <c r="P10" s="220">
        <f t="shared" si="17"/>
        <v>12</v>
      </c>
      <c r="Q10" s="482">
        <f t="shared" si="17"/>
        <v>274</v>
      </c>
      <c r="R10" s="52"/>
      <c r="S10" s="52">
        <f t="shared" ref="S10:T10" si="18">SUM(S11:S18)</f>
        <v>9</v>
      </c>
      <c r="T10" s="52">
        <f t="shared" si="18"/>
        <v>265</v>
      </c>
      <c r="U10" s="220"/>
      <c r="V10" s="209">
        <f>SUM(V11:V18)</f>
        <v>408</v>
      </c>
      <c r="W10" s="52"/>
      <c r="X10" s="52">
        <f t="shared" ref="X10:AA10" si="19">SUM(X11:X18)</f>
        <v>7</v>
      </c>
      <c r="Y10" s="52">
        <f t="shared" si="19"/>
        <v>389</v>
      </c>
      <c r="Z10" s="483">
        <f t="shared" si="19"/>
        <v>12</v>
      </c>
      <c r="AA10" s="484">
        <f t="shared" si="19"/>
        <v>221</v>
      </c>
      <c r="AB10" s="485"/>
      <c r="AC10" s="484">
        <f t="shared" ref="AC10:AD10" si="20">SUM(AC11:AC18)</f>
        <v>5</v>
      </c>
      <c r="AD10" s="484">
        <f t="shared" si="20"/>
        <v>216</v>
      </c>
      <c r="AE10" s="486"/>
      <c r="AF10" s="487">
        <f>SUM(AF11:AF18)</f>
        <v>350</v>
      </c>
      <c r="AG10" s="241"/>
      <c r="AH10" s="444">
        <f t="shared" ref="AH10:AJ10" si="21">SUM(AH11:AH18)</f>
        <v>17</v>
      </c>
      <c r="AI10" s="444">
        <f t="shared" si="21"/>
        <v>321</v>
      </c>
      <c r="AJ10" s="488">
        <f t="shared" si="21"/>
        <v>12</v>
      </c>
      <c r="AK10" s="400"/>
      <c r="AL10" s="63"/>
      <c r="AM10" s="63"/>
      <c r="AN10" s="63"/>
      <c r="AO10" s="218"/>
      <c r="AP10" s="400"/>
      <c r="AQ10" s="63"/>
      <c r="AR10" s="63"/>
      <c r="AS10" s="63"/>
      <c r="AT10" s="489"/>
    </row>
    <row r="11" spans="1:53" ht="12.75">
      <c r="A11" s="54" t="s">
        <v>49</v>
      </c>
      <c r="B11" s="55" t="s">
        <v>81</v>
      </c>
      <c r="C11" s="54" t="s">
        <v>28</v>
      </c>
      <c r="D11" s="56"/>
      <c r="E11" s="56"/>
      <c r="F11" s="61">
        <v>130</v>
      </c>
      <c r="G11" s="71"/>
      <c r="H11" s="70">
        <v>130</v>
      </c>
      <c r="I11" s="61">
        <v>114</v>
      </c>
      <c r="J11" s="61">
        <v>78</v>
      </c>
      <c r="K11" s="61">
        <v>36</v>
      </c>
      <c r="L11" s="71"/>
      <c r="M11" s="71"/>
      <c r="N11" s="61">
        <v>4</v>
      </c>
      <c r="O11" s="61">
        <v>6</v>
      </c>
      <c r="P11" s="490">
        <v>6</v>
      </c>
      <c r="Q11" s="491">
        <f>SUM(S11:T11)</f>
        <v>26</v>
      </c>
      <c r="R11" s="61"/>
      <c r="S11" s="61">
        <v>2</v>
      </c>
      <c r="T11" s="61">
        <v>24</v>
      </c>
      <c r="U11" s="490"/>
      <c r="V11" s="164">
        <f>SUM(X11:Z11)</f>
        <v>104</v>
      </c>
      <c r="W11" s="61"/>
      <c r="X11" s="57">
        <v>2</v>
      </c>
      <c r="Y11" s="57">
        <v>90</v>
      </c>
      <c r="Z11" s="492">
        <v>12</v>
      </c>
      <c r="AA11" s="425"/>
      <c r="AB11" s="425"/>
      <c r="AC11" s="425"/>
      <c r="AD11" s="425"/>
      <c r="AE11" s="493"/>
      <c r="AF11" s="186"/>
      <c r="AG11" s="11"/>
      <c r="AH11" s="11"/>
      <c r="AI11" s="11"/>
      <c r="AJ11" s="494"/>
      <c r="AK11" s="403"/>
      <c r="AL11" s="29"/>
      <c r="AM11" s="29"/>
      <c r="AN11" s="29"/>
      <c r="AO11" s="142"/>
      <c r="AP11" s="403"/>
      <c r="AQ11" s="29"/>
      <c r="AR11" s="29"/>
      <c r="AS11" s="29"/>
      <c r="AT11" s="495"/>
    </row>
    <row r="12" spans="1:53" ht="12.75">
      <c r="A12" s="54" t="s">
        <v>51</v>
      </c>
      <c r="B12" s="55" t="s">
        <v>82</v>
      </c>
      <c r="C12" s="56"/>
      <c r="D12" s="54" t="s">
        <v>11</v>
      </c>
      <c r="E12" s="56"/>
      <c r="F12" s="61">
        <v>175</v>
      </c>
      <c r="G12" s="71"/>
      <c r="H12" s="70">
        <v>175</v>
      </c>
      <c r="I12" s="61">
        <v>171</v>
      </c>
      <c r="J12" s="61">
        <v>171</v>
      </c>
      <c r="K12" s="71"/>
      <c r="L12" s="71"/>
      <c r="M12" s="71"/>
      <c r="N12" s="61">
        <v>4</v>
      </c>
      <c r="O12" s="71"/>
      <c r="P12" s="145"/>
      <c r="Q12" s="491">
        <f t="shared" ref="Q12:Q13" si="22">SUM(T12)</f>
        <v>26</v>
      </c>
      <c r="R12" s="61"/>
      <c r="S12" s="61"/>
      <c r="T12" s="61">
        <v>26</v>
      </c>
      <c r="U12" s="490"/>
      <c r="V12" s="135">
        <f t="shared" ref="V12:V13" si="23">SUM(Y12)</f>
        <v>40</v>
      </c>
      <c r="W12" s="61"/>
      <c r="X12" s="61"/>
      <c r="Y12" s="61">
        <v>40</v>
      </c>
      <c r="Z12" s="496"/>
      <c r="AA12" s="425">
        <f t="shared" ref="AA12:AA13" si="24">SUM(AD12)</f>
        <v>47</v>
      </c>
      <c r="AB12" s="425"/>
      <c r="AC12" s="425"/>
      <c r="AD12" s="497">
        <v>47</v>
      </c>
      <c r="AE12" s="493"/>
      <c r="AF12" s="498">
        <f t="shared" ref="AF12:AF13" si="25">SUM(AH12:AI12)</f>
        <v>62</v>
      </c>
      <c r="AG12" s="11"/>
      <c r="AH12" s="10">
        <v>4</v>
      </c>
      <c r="AI12" s="10">
        <v>58</v>
      </c>
      <c r="AJ12" s="494"/>
      <c r="AK12" s="403"/>
      <c r="AL12" s="29"/>
      <c r="AM12" s="29"/>
      <c r="AN12" s="29"/>
      <c r="AO12" s="142"/>
      <c r="AP12" s="403"/>
      <c r="AQ12" s="29"/>
      <c r="AR12" s="29"/>
      <c r="AS12" s="29"/>
      <c r="AT12" s="495"/>
    </row>
    <row r="13" spans="1:53" ht="12.75">
      <c r="A13" s="54" t="s">
        <v>83</v>
      </c>
      <c r="B13" s="55" t="s">
        <v>84</v>
      </c>
      <c r="C13" s="56"/>
      <c r="D13" s="54" t="s">
        <v>11</v>
      </c>
      <c r="E13" s="56"/>
      <c r="F13" s="61">
        <v>175</v>
      </c>
      <c r="G13" s="71"/>
      <c r="H13" s="70">
        <v>175</v>
      </c>
      <c r="I13" s="61">
        <v>171</v>
      </c>
      <c r="J13" s="61">
        <v>141</v>
      </c>
      <c r="K13" s="61">
        <v>30</v>
      </c>
      <c r="L13" s="71"/>
      <c r="M13" s="71"/>
      <c r="N13" s="61">
        <v>4</v>
      </c>
      <c r="O13" s="71"/>
      <c r="P13" s="145"/>
      <c r="Q13" s="491">
        <f t="shared" si="22"/>
        <v>28</v>
      </c>
      <c r="R13" s="61"/>
      <c r="S13" s="61"/>
      <c r="T13" s="61">
        <v>28</v>
      </c>
      <c r="U13" s="490"/>
      <c r="V13" s="135">
        <f t="shared" si="23"/>
        <v>34</v>
      </c>
      <c r="W13" s="61"/>
      <c r="X13" s="61"/>
      <c r="Y13" s="61">
        <v>34</v>
      </c>
      <c r="Z13" s="496"/>
      <c r="AA13" s="425">
        <f t="shared" si="24"/>
        <v>46</v>
      </c>
      <c r="AB13" s="425"/>
      <c r="AC13" s="425"/>
      <c r="AD13" s="497">
        <v>46</v>
      </c>
      <c r="AE13" s="493"/>
      <c r="AF13" s="498">
        <f t="shared" si="25"/>
        <v>67</v>
      </c>
      <c r="AG13" s="11"/>
      <c r="AH13" s="10">
        <v>4</v>
      </c>
      <c r="AI13" s="10">
        <v>63</v>
      </c>
      <c r="AJ13" s="494"/>
      <c r="AK13" s="403"/>
      <c r="AL13" s="29"/>
      <c r="AM13" s="29"/>
      <c r="AN13" s="29"/>
      <c r="AO13" s="142"/>
      <c r="AP13" s="403"/>
      <c r="AQ13" s="29"/>
      <c r="AR13" s="29"/>
      <c r="AS13" s="29"/>
      <c r="AT13" s="495"/>
    </row>
    <row r="14" spans="1:53" ht="12.75">
      <c r="A14" s="54" t="s">
        <v>85</v>
      </c>
      <c r="B14" s="55" t="s">
        <v>86</v>
      </c>
      <c r="C14" s="54" t="s">
        <v>28</v>
      </c>
      <c r="D14" s="54"/>
      <c r="E14" s="56"/>
      <c r="F14" s="61">
        <v>317</v>
      </c>
      <c r="G14" s="71"/>
      <c r="H14" s="70">
        <v>317</v>
      </c>
      <c r="I14" s="61">
        <v>285</v>
      </c>
      <c r="J14" s="61">
        <v>162</v>
      </c>
      <c r="K14" s="61">
        <v>123</v>
      </c>
      <c r="L14" s="71"/>
      <c r="M14" s="71"/>
      <c r="N14" s="61">
        <v>20</v>
      </c>
      <c r="O14" s="61">
        <v>6</v>
      </c>
      <c r="P14" s="490">
        <v>6</v>
      </c>
      <c r="Q14" s="491">
        <f>SUM(S14:T14)</f>
        <v>56</v>
      </c>
      <c r="R14" s="61"/>
      <c r="S14" s="61">
        <v>5</v>
      </c>
      <c r="T14" s="61">
        <v>51</v>
      </c>
      <c r="U14" s="490"/>
      <c r="V14" s="135">
        <f>SUM(X14:Y14)</f>
        <v>99</v>
      </c>
      <c r="W14" s="61"/>
      <c r="X14" s="61">
        <v>5</v>
      </c>
      <c r="Y14" s="61">
        <v>94</v>
      </c>
      <c r="Z14" s="496"/>
      <c r="AA14" s="425">
        <f>SUM(AC14,AD14)</f>
        <v>57</v>
      </c>
      <c r="AB14" s="425"/>
      <c r="AC14" s="497">
        <v>5</v>
      </c>
      <c r="AD14" s="497">
        <v>52</v>
      </c>
      <c r="AE14" s="493"/>
      <c r="AF14" s="499">
        <f>SUM(AH14,AI14,AJ14)</f>
        <v>105</v>
      </c>
      <c r="AG14" s="11"/>
      <c r="AH14" s="15">
        <v>5</v>
      </c>
      <c r="AI14" s="15">
        <v>88</v>
      </c>
      <c r="AJ14" s="500">
        <v>12</v>
      </c>
      <c r="AK14" s="403"/>
      <c r="AL14" s="29"/>
      <c r="AM14" s="29"/>
      <c r="AN14" s="29"/>
      <c r="AO14" s="142"/>
      <c r="AP14" s="403"/>
      <c r="AQ14" s="29"/>
      <c r="AR14" s="29"/>
      <c r="AS14" s="29"/>
      <c r="AT14" s="495"/>
    </row>
    <row r="15" spans="1:53" ht="12.75">
      <c r="A15" s="54" t="s">
        <v>87</v>
      </c>
      <c r="B15" s="55" t="s">
        <v>88</v>
      </c>
      <c r="C15" s="56"/>
      <c r="D15" s="54" t="s">
        <v>11</v>
      </c>
      <c r="E15" s="56"/>
      <c r="F15" s="61">
        <v>175</v>
      </c>
      <c r="G15" s="71"/>
      <c r="H15" s="70">
        <v>175</v>
      </c>
      <c r="I15" s="61">
        <v>171</v>
      </c>
      <c r="J15" s="124"/>
      <c r="K15" s="124"/>
      <c r="L15" s="71"/>
      <c r="M15" s="71"/>
      <c r="N15" s="61">
        <v>4</v>
      </c>
      <c r="O15" s="71"/>
      <c r="P15" s="145"/>
      <c r="Q15" s="491">
        <f t="shared" ref="Q15:Q16" si="26">SUM(T15)</f>
        <v>28</v>
      </c>
      <c r="R15" s="61"/>
      <c r="S15" s="61"/>
      <c r="T15" s="61">
        <v>28</v>
      </c>
      <c r="U15" s="490"/>
      <c r="V15" s="135">
        <f t="shared" ref="V15:V16" si="27">SUM(Y15)</f>
        <v>49</v>
      </c>
      <c r="W15" s="61"/>
      <c r="X15" s="61"/>
      <c r="Y15" s="61">
        <v>49</v>
      </c>
      <c r="Z15" s="496"/>
      <c r="AA15" s="425">
        <f t="shared" ref="AA15:AA16" si="28">SUM(AD15)</f>
        <v>30</v>
      </c>
      <c r="AB15" s="425"/>
      <c r="AC15" s="425"/>
      <c r="AD15" s="497">
        <v>30</v>
      </c>
      <c r="AE15" s="493"/>
      <c r="AF15" s="498">
        <f>SUM(AH15:AI15)</f>
        <v>68</v>
      </c>
      <c r="AG15" s="11"/>
      <c r="AH15" s="10">
        <v>4</v>
      </c>
      <c r="AI15" s="10">
        <v>64</v>
      </c>
      <c r="AJ15" s="494"/>
      <c r="AK15" s="403"/>
      <c r="AL15" s="29"/>
      <c r="AM15" s="29"/>
      <c r="AN15" s="29"/>
      <c r="AO15" s="142"/>
      <c r="AP15" s="403"/>
      <c r="AQ15" s="29"/>
      <c r="AR15" s="29"/>
      <c r="AS15" s="29"/>
      <c r="AT15" s="495"/>
    </row>
    <row r="16" spans="1:53" ht="12.75">
      <c r="A16" s="54" t="s">
        <v>89</v>
      </c>
      <c r="B16" s="55" t="s">
        <v>50</v>
      </c>
      <c r="C16" s="56"/>
      <c r="D16" s="54" t="s">
        <v>11</v>
      </c>
      <c r="E16" s="54" t="s">
        <v>195</v>
      </c>
      <c r="F16" s="61">
        <v>171</v>
      </c>
      <c r="G16" s="71"/>
      <c r="H16" s="70">
        <v>171</v>
      </c>
      <c r="I16" s="61">
        <v>171</v>
      </c>
      <c r="J16" s="61"/>
      <c r="K16" s="61">
        <v>171</v>
      </c>
      <c r="L16" s="71"/>
      <c r="M16" s="71"/>
      <c r="N16" s="71"/>
      <c r="O16" s="71"/>
      <c r="P16" s="145"/>
      <c r="Q16" s="501">
        <f t="shared" si="26"/>
        <v>36</v>
      </c>
      <c r="R16" s="61"/>
      <c r="S16" s="61"/>
      <c r="T16" s="60">
        <v>36</v>
      </c>
      <c r="U16" s="490"/>
      <c r="V16" s="136">
        <f t="shared" si="27"/>
        <v>46</v>
      </c>
      <c r="W16" s="61"/>
      <c r="X16" s="61"/>
      <c r="Y16" s="60">
        <v>46</v>
      </c>
      <c r="Z16" s="496"/>
      <c r="AA16" s="502">
        <f t="shared" si="28"/>
        <v>41</v>
      </c>
      <c r="AB16" s="425"/>
      <c r="AC16" s="425"/>
      <c r="AD16" s="503">
        <v>41</v>
      </c>
      <c r="AE16" s="493"/>
      <c r="AF16" s="498">
        <f>SUM(AI16)</f>
        <v>48</v>
      </c>
      <c r="AG16" s="11"/>
      <c r="AH16" s="11"/>
      <c r="AI16" s="10">
        <v>48</v>
      </c>
      <c r="AJ16" s="494"/>
      <c r="AK16" s="403"/>
      <c r="AL16" s="29"/>
      <c r="AM16" s="29"/>
      <c r="AN16" s="29"/>
      <c r="AO16" s="142"/>
      <c r="AP16" s="403"/>
      <c r="AQ16" s="29"/>
      <c r="AR16" s="29"/>
      <c r="AS16" s="29"/>
      <c r="AT16" s="495"/>
    </row>
    <row r="17" spans="1:53" ht="12.75">
      <c r="A17" s="54" t="s">
        <v>90</v>
      </c>
      <c r="B17" s="55" t="s">
        <v>91</v>
      </c>
      <c r="C17" s="56"/>
      <c r="D17" s="54" t="s">
        <v>11</v>
      </c>
      <c r="E17" s="56"/>
      <c r="F17" s="61">
        <v>74</v>
      </c>
      <c r="G17" s="71"/>
      <c r="H17" s="70">
        <v>74</v>
      </c>
      <c r="I17" s="61">
        <v>72</v>
      </c>
      <c r="J17" s="61">
        <v>72</v>
      </c>
      <c r="K17" s="61"/>
      <c r="L17" s="71"/>
      <c r="M17" s="71"/>
      <c r="N17" s="61">
        <v>2</v>
      </c>
      <c r="O17" s="71"/>
      <c r="P17" s="145"/>
      <c r="Q17" s="504">
        <f>SUM(S17:T17)</f>
        <v>74</v>
      </c>
      <c r="R17" s="61"/>
      <c r="S17" s="59">
        <v>2</v>
      </c>
      <c r="T17" s="59">
        <v>72</v>
      </c>
      <c r="U17" s="490"/>
      <c r="V17" s="135"/>
      <c r="W17" s="61"/>
      <c r="X17" s="61"/>
      <c r="Y17" s="61"/>
      <c r="Z17" s="496"/>
      <c r="AA17" s="425"/>
      <c r="AB17" s="425"/>
      <c r="AC17" s="425"/>
      <c r="AD17" s="425"/>
      <c r="AE17" s="493"/>
      <c r="AF17" s="186"/>
      <c r="AG17" s="11"/>
      <c r="AH17" s="11"/>
      <c r="AI17" s="11"/>
      <c r="AJ17" s="494"/>
      <c r="AK17" s="403"/>
      <c r="AL17" s="29"/>
      <c r="AM17" s="29"/>
      <c r="AN17" s="29"/>
      <c r="AO17" s="142"/>
      <c r="AP17" s="403"/>
      <c r="AQ17" s="29"/>
      <c r="AR17" s="29"/>
      <c r="AS17" s="29"/>
      <c r="AT17" s="495"/>
    </row>
    <row r="18" spans="1:53" ht="12.75">
      <c r="A18" s="54" t="s">
        <v>92</v>
      </c>
      <c r="B18" s="55" t="s">
        <v>93</v>
      </c>
      <c r="C18" s="56"/>
      <c r="D18" s="54"/>
      <c r="E18" s="54" t="s">
        <v>17</v>
      </c>
      <c r="F18" s="61">
        <v>36</v>
      </c>
      <c r="G18" s="71"/>
      <c r="H18" s="70">
        <v>36</v>
      </c>
      <c r="I18" s="61">
        <v>36</v>
      </c>
      <c r="J18" s="61">
        <v>33</v>
      </c>
      <c r="K18" s="61">
        <v>3</v>
      </c>
      <c r="L18" s="71"/>
      <c r="M18" s="71"/>
      <c r="N18" s="61"/>
      <c r="O18" s="71"/>
      <c r="P18" s="145"/>
      <c r="Q18" s="505"/>
      <c r="R18" s="71"/>
      <c r="S18" s="71"/>
      <c r="T18" s="71"/>
      <c r="U18" s="490"/>
      <c r="V18" s="136">
        <f>SUM(Y18)</f>
        <v>36</v>
      </c>
      <c r="W18" s="61"/>
      <c r="X18" s="61"/>
      <c r="Y18" s="60">
        <v>36</v>
      </c>
      <c r="Z18" s="496"/>
      <c r="AA18" s="425"/>
      <c r="AB18" s="425"/>
      <c r="AC18" s="425"/>
      <c r="AD18" s="425"/>
      <c r="AE18" s="493"/>
      <c r="AF18" s="186"/>
      <c r="AG18" s="11"/>
      <c r="AH18" s="11"/>
      <c r="AI18" s="11"/>
      <c r="AJ18" s="494"/>
      <c r="AK18" s="403"/>
      <c r="AL18" s="29"/>
      <c r="AM18" s="29"/>
      <c r="AN18" s="29"/>
      <c r="AO18" s="142"/>
      <c r="AP18" s="403"/>
      <c r="AQ18" s="29"/>
      <c r="AR18" s="29"/>
      <c r="AS18" s="29"/>
      <c r="AT18" s="495"/>
    </row>
    <row r="19" spans="1:53" ht="12.75">
      <c r="A19" s="62"/>
      <c r="B19" s="50" t="s">
        <v>94</v>
      </c>
      <c r="C19" s="51">
        <v>1</v>
      </c>
      <c r="D19" s="51">
        <v>5</v>
      </c>
      <c r="E19" s="51">
        <v>1</v>
      </c>
      <c r="F19" s="52">
        <f>SUM(F20:F26)</f>
        <v>789</v>
      </c>
      <c r="G19" s="62"/>
      <c r="H19" s="52">
        <f t="shared" ref="H19:K19" si="29">SUM(H20:H26)</f>
        <v>789</v>
      </c>
      <c r="I19" s="52">
        <f t="shared" si="29"/>
        <v>753</v>
      </c>
      <c r="J19" s="52">
        <f t="shared" si="29"/>
        <v>227</v>
      </c>
      <c r="K19" s="52">
        <f t="shared" si="29"/>
        <v>169</v>
      </c>
      <c r="L19" s="62"/>
      <c r="M19" s="62"/>
      <c r="N19" s="52">
        <f t="shared" ref="N19:Q19" si="30">SUM(N20:N26)</f>
        <v>24</v>
      </c>
      <c r="O19" s="52">
        <f t="shared" si="30"/>
        <v>6</v>
      </c>
      <c r="P19" s="220">
        <f t="shared" si="30"/>
        <v>6</v>
      </c>
      <c r="Q19" s="482">
        <f t="shared" si="30"/>
        <v>128</v>
      </c>
      <c r="R19" s="52"/>
      <c r="S19" s="52">
        <f t="shared" ref="S19:T19" si="31">SUM(S20:S26)</f>
        <v>2</v>
      </c>
      <c r="T19" s="52">
        <f t="shared" si="31"/>
        <v>126</v>
      </c>
      <c r="U19" s="220"/>
      <c r="V19" s="209">
        <f>SUM(V20:V26)</f>
        <v>132</v>
      </c>
      <c r="W19" s="52"/>
      <c r="X19" s="52">
        <f t="shared" ref="X19:Y19" si="32">SUM(X20:X26)</f>
        <v>2</v>
      </c>
      <c r="Y19" s="52">
        <f t="shared" si="32"/>
        <v>130</v>
      </c>
      <c r="Z19" s="483"/>
      <c r="AA19" s="484">
        <f>SUM(AA20:AA26)</f>
        <v>95</v>
      </c>
      <c r="AB19" s="506"/>
      <c r="AC19" s="484">
        <f t="shared" ref="AC19:AD19" si="33">SUM(AC20:AC26)</f>
        <v>5</v>
      </c>
      <c r="AD19" s="484">
        <f t="shared" si="33"/>
        <v>90</v>
      </c>
      <c r="AE19" s="486"/>
      <c r="AF19" s="487">
        <f>SUM(AF20:AF22)</f>
        <v>164</v>
      </c>
      <c r="AG19" s="507"/>
      <c r="AH19" s="444">
        <f>SUM(AH20:AH21)</f>
        <v>8</v>
      </c>
      <c r="AI19" s="444">
        <f>SUM(AI20:AI22)</f>
        <v>144</v>
      </c>
      <c r="AJ19" s="488">
        <f t="shared" ref="AJ19:AK19" si="34">SUM(AJ20:AJ26)</f>
        <v>12</v>
      </c>
      <c r="AK19" s="508">
        <f t="shared" si="34"/>
        <v>185</v>
      </c>
      <c r="AL19" s="66"/>
      <c r="AM19" s="66">
        <f t="shared" ref="AM19:AN19" si="35">SUM(AM20:AM26)</f>
        <v>8</v>
      </c>
      <c r="AN19" s="66">
        <f t="shared" si="35"/>
        <v>177</v>
      </c>
      <c r="AO19" s="221"/>
      <c r="AP19" s="508">
        <f>SUM(AP20:AP26)</f>
        <v>85</v>
      </c>
      <c r="AQ19" s="66"/>
      <c r="AR19" s="66">
        <f t="shared" ref="AR19:AS19" si="36">SUM(AR20:AR26)</f>
        <v>4</v>
      </c>
      <c r="AS19" s="66">
        <f t="shared" si="36"/>
        <v>81</v>
      </c>
      <c r="AT19" s="509"/>
    </row>
    <row r="20" spans="1:53" ht="12.75">
      <c r="A20" s="54" t="s">
        <v>95</v>
      </c>
      <c r="B20" s="55" t="s">
        <v>96</v>
      </c>
      <c r="C20" s="56"/>
      <c r="D20" s="54" t="s">
        <v>11</v>
      </c>
      <c r="E20" s="56"/>
      <c r="F20" s="61">
        <v>112</v>
      </c>
      <c r="G20" s="71"/>
      <c r="H20" s="70">
        <v>112</v>
      </c>
      <c r="I20" s="61">
        <v>108</v>
      </c>
      <c r="J20" s="61">
        <v>45</v>
      </c>
      <c r="K20" s="61">
        <v>63</v>
      </c>
      <c r="L20" s="71"/>
      <c r="M20" s="71"/>
      <c r="N20" s="61">
        <v>4</v>
      </c>
      <c r="O20" s="71"/>
      <c r="P20" s="145"/>
      <c r="Q20" s="491">
        <f t="shared" ref="Q20:Q21" si="37">SUM(T20)</f>
        <v>28</v>
      </c>
      <c r="R20" s="61"/>
      <c r="S20" s="61"/>
      <c r="T20" s="61">
        <v>28</v>
      </c>
      <c r="U20" s="490"/>
      <c r="V20" s="135">
        <f t="shared" ref="V20:V21" si="38">SUM(Y20)</f>
        <v>34</v>
      </c>
      <c r="W20" s="61"/>
      <c r="X20" s="61"/>
      <c r="Y20" s="61">
        <v>34</v>
      </c>
      <c r="Z20" s="496"/>
      <c r="AA20" s="425">
        <f>SUM(AD20)</f>
        <v>18</v>
      </c>
      <c r="AB20" s="425"/>
      <c r="AC20" s="425"/>
      <c r="AD20" s="497">
        <v>18</v>
      </c>
      <c r="AE20" s="493"/>
      <c r="AF20" s="498">
        <f>SUM(AH20:AI20)</f>
        <v>32</v>
      </c>
      <c r="AG20" s="11"/>
      <c r="AH20" s="10">
        <v>4</v>
      </c>
      <c r="AI20" s="10">
        <v>28</v>
      </c>
      <c r="AJ20" s="494"/>
      <c r="AK20" s="403"/>
      <c r="AL20" s="29"/>
      <c r="AM20" s="29"/>
      <c r="AN20" s="29"/>
      <c r="AO20" s="142"/>
      <c r="AP20" s="403"/>
      <c r="AQ20" s="29"/>
      <c r="AR20" s="29"/>
      <c r="AS20" s="29"/>
      <c r="AT20" s="495"/>
    </row>
    <row r="21" spans="1:53" ht="12.75">
      <c r="A21" s="54" t="s">
        <v>97</v>
      </c>
      <c r="B21" s="55" t="s">
        <v>98</v>
      </c>
      <c r="C21" s="54" t="s">
        <v>28</v>
      </c>
      <c r="D21" s="54"/>
      <c r="E21" s="56"/>
      <c r="F21" s="61">
        <v>196</v>
      </c>
      <c r="G21" s="71"/>
      <c r="H21" s="70">
        <v>196</v>
      </c>
      <c r="I21" s="61">
        <v>180</v>
      </c>
      <c r="J21" s="61">
        <v>83</v>
      </c>
      <c r="K21" s="61">
        <v>97</v>
      </c>
      <c r="L21" s="71"/>
      <c r="M21" s="71"/>
      <c r="N21" s="61">
        <v>4</v>
      </c>
      <c r="O21" s="61">
        <v>6</v>
      </c>
      <c r="P21" s="490">
        <v>6</v>
      </c>
      <c r="Q21" s="491">
        <f t="shared" si="37"/>
        <v>42</v>
      </c>
      <c r="R21" s="61"/>
      <c r="S21" s="61"/>
      <c r="T21" s="61">
        <v>42</v>
      </c>
      <c r="U21" s="490"/>
      <c r="V21" s="135">
        <f t="shared" si="38"/>
        <v>44</v>
      </c>
      <c r="W21" s="61"/>
      <c r="X21" s="61"/>
      <c r="Y21" s="61">
        <v>44</v>
      </c>
      <c r="Z21" s="496"/>
      <c r="AA21" s="425">
        <f>SUM(AC21:AD21)</f>
        <v>35</v>
      </c>
      <c r="AB21" s="425"/>
      <c r="AC21" s="497">
        <v>5</v>
      </c>
      <c r="AD21" s="497">
        <v>30</v>
      </c>
      <c r="AE21" s="493"/>
      <c r="AF21" s="499">
        <f>SUM(AH21:AJ21)</f>
        <v>75</v>
      </c>
      <c r="AG21" s="11"/>
      <c r="AH21" s="15">
        <v>4</v>
      </c>
      <c r="AI21" s="15">
        <v>59</v>
      </c>
      <c r="AJ21" s="500">
        <v>12</v>
      </c>
      <c r="AK21" s="403"/>
      <c r="AL21" s="29"/>
      <c r="AM21" s="29"/>
      <c r="AN21" s="29"/>
      <c r="AO21" s="142"/>
      <c r="AP21" s="403"/>
      <c r="AQ21" s="29"/>
      <c r="AR21" s="29"/>
      <c r="AS21" s="29"/>
      <c r="AT21" s="495"/>
    </row>
    <row r="22" spans="1:53" ht="12.75">
      <c r="A22" s="54" t="s">
        <v>99</v>
      </c>
      <c r="B22" s="55" t="s">
        <v>100</v>
      </c>
      <c r="C22" s="56"/>
      <c r="D22" s="54" t="s">
        <v>11</v>
      </c>
      <c r="E22" s="56"/>
      <c r="F22" s="61">
        <v>118</v>
      </c>
      <c r="G22" s="71"/>
      <c r="H22" s="70">
        <v>118</v>
      </c>
      <c r="I22" s="61">
        <v>114</v>
      </c>
      <c r="J22" s="124"/>
      <c r="K22" s="124"/>
      <c r="L22" s="71"/>
      <c r="M22" s="71"/>
      <c r="N22" s="61">
        <v>4</v>
      </c>
      <c r="O22" s="71"/>
      <c r="P22" s="145"/>
      <c r="Q22" s="491"/>
      <c r="R22" s="61"/>
      <c r="S22" s="61"/>
      <c r="T22" s="61"/>
      <c r="U22" s="490"/>
      <c r="V22" s="135"/>
      <c r="W22" s="61"/>
      <c r="X22" s="61"/>
      <c r="Y22" s="61"/>
      <c r="Z22" s="496"/>
      <c r="AA22" s="425">
        <f>SUM(AD22)</f>
        <v>42</v>
      </c>
      <c r="AB22" s="425"/>
      <c r="AC22" s="425"/>
      <c r="AD22" s="497">
        <v>42</v>
      </c>
      <c r="AE22" s="493"/>
      <c r="AF22" s="157">
        <f>SUM(AI22)</f>
        <v>57</v>
      </c>
      <c r="AG22" s="11"/>
      <c r="AH22" s="11"/>
      <c r="AI22" s="13">
        <v>57</v>
      </c>
      <c r="AJ22" s="494"/>
      <c r="AK22" s="510">
        <f>SUM(AM22:AN22)</f>
        <v>19</v>
      </c>
      <c r="AL22" s="29"/>
      <c r="AM22" s="26">
        <v>4</v>
      </c>
      <c r="AN22" s="26">
        <v>15</v>
      </c>
      <c r="AO22" s="142"/>
      <c r="AP22" s="403"/>
      <c r="AQ22" s="29"/>
      <c r="AR22" s="29"/>
      <c r="AS22" s="29"/>
      <c r="AT22" s="495"/>
    </row>
    <row r="23" spans="1:53" ht="12.75">
      <c r="A23" s="54" t="s">
        <v>101</v>
      </c>
      <c r="B23" s="55" t="s">
        <v>102</v>
      </c>
      <c r="C23" s="54"/>
      <c r="D23" s="54" t="s">
        <v>11</v>
      </c>
      <c r="E23" s="56"/>
      <c r="F23" s="61">
        <v>76</v>
      </c>
      <c r="G23" s="71"/>
      <c r="H23" s="70">
        <v>76</v>
      </c>
      <c r="I23" s="61">
        <v>72</v>
      </c>
      <c r="J23" s="124"/>
      <c r="K23" s="124"/>
      <c r="L23" s="71"/>
      <c r="M23" s="71"/>
      <c r="N23" s="61">
        <v>4</v>
      </c>
      <c r="O23" s="71"/>
      <c r="P23" s="145"/>
      <c r="Q23" s="491">
        <f>SUM(S23:T23)</f>
        <v>22</v>
      </c>
      <c r="R23" s="61"/>
      <c r="S23" s="61">
        <v>2</v>
      </c>
      <c r="T23" s="61">
        <v>20</v>
      </c>
      <c r="U23" s="490"/>
      <c r="V23" s="177">
        <f>SUM(X23:Y23)</f>
        <v>54</v>
      </c>
      <c r="W23" s="61"/>
      <c r="X23" s="59">
        <v>2</v>
      </c>
      <c r="Y23" s="59">
        <v>52</v>
      </c>
      <c r="Z23" s="496"/>
      <c r="AA23" s="425"/>
      <c r="AB23" s="425"/>
      <c r="AC23" s="425"/>
      <c r="AD23" s="425"/>
      <c r="AE23" s="493"/>
      <c r="AF23" s="186"/>
      <c r="AG23" s="11"/>
      <c r="AH23" s="11"/>
      <c r="AI23" s="11"/>
      <c r="AJ23" s="494"/>
      <c r="AK23" s="403">
        <f>SUM(AN23)</f>
        <v>90</v>
      </c>
      <c r="AL23" s="29"/>
      <c r="AM23" s="29"/>
      <c r="AN23" s="27">
        <v>90</v>
      </c>
      <c r="AO23" s="142"/>
      <c r="AP23" s="510">
        <f>SUM(AR23:AS23)</f>
        <v>85</v>
      </c>
      <c r="AQ23" s="29"/>
      <c r="AR23" s="26">
        <v>4</v>
      </c>
      <c r="AS23" s="26">
        <v>81</v>
      </c>
      <c r="AT23" s="495"/>
    </row>
    <row r="24" spans="1:53" ht="12.75">
      <c r="A24" s="54" t="s">
        <v>103</v>
      </c>
      <c r="B24" s="55" t="s">
        <v>194</v>
      </c>
      <c r="C24" s="56"/>
      <c r="D24" s="54" t="s">
        <v>11</v>
      </c>
      <c r="E24" s="56"/>
      <c r="F24" s="61">
        <v>175</v>
      </c>
      <c r="G24" s="71"/>
      <c r="H24" s="70">
        <v>175</v>
      </c>
      <c r="I24" s="61">
        <v>171</v>
      </c>
      <c r="J24" s="124"/>
      <c r="K24" s="124"/>
      <c r="L24" s="71"/>
      <c r="M24" s="71"/>
      <c r="N24" s="61">
        <v>4</v>
      </c>
      <c r="O24" s="71"/>
      <c r="P24" s="145"/>
      <c r="Q24" s="491"/>
      <c r="R24" s="61"/>
      <c r="S24" s="61"/>
      <c r="T24" s="61"/>
      <c r="U24" s="490"/>
      <c r="V24" s="135"/>
      <c r="W24" s="61"/>
      <c r="X24" s="61"/>
      <c r="Y24" s="61"/>
      <c r="Z24" s="496"/>
      <c r="AA24" s="425"/>
      <c r="AB24" s="425"/>
      <c r="AC24" s="425"/>
      <c r="AD24" s="425"/>
      <c r="AE24" s="493"/>
      <c r="AF24" s="186"/>
      <c r="AG24" s="11"/>
      <c r="AH24" s="11"/>
      <c r="AI24" s="11"/>
      <c r="AJ24" s="494"/>
      <c r="AK24" s="403"/>
      <c r="AL24" s="29"/>
      <c r="AM24" s="29"/>
      <c r="AN24" s="29"/>
      <c r="AO24" s="142"/>
      <c r="AP24" s="403"/>
      <c r="AQ24" s="29"/>
      <c r="AR24" s="29"/>
      <c r="AS24" s="29"/>
      <c r="AT24" s="495"/>
    </row>
    <row r="25" spans="1:53" ht="12.75">
      <c r="A25" s="54" t="s">
        <v>105</v>
      </c>
      <c r="B25" s="55" t="s">
        <v>109</v>
      </c>
      <c r="C25" s="56"/>
      <c r="D25" s="54" t="s">
        <v>11</v>
      </c>
      <c r="E25" s="56"/>
      <c r="F25" s="61">
        <v>76</v>
      </c>
      <c r="G25" s="71"/>
      <c r="H25" s="70">
        <v>76</v>
      </c>
      <c r="I25" s="61">
        <v>72</v>
      </c>
      <c r="J25" s="61">
        <v>63</v>
      </c>
      <c r="K25" s="61">
        <v>9</v>
      </c>
      <c r="L25" s="71"/>
      <c r="M25" s="71"/>
      <c r="N25" s="61">
        <v>4</v>
      </c>
      <c r="O25" s="71"/>
      <c r="P25" s="145"/>
      <c r="Q25" s="491"/>
      <c r="R25" s="61"/>
      <c r="S25" s="61"/>
      <c r="T25" s="61"/>
      <c r="U25" s="490"/>
      <c r="V25" s="135"/>
      <c r="W25" s="61"/>
      <c r="X25" s="61"/>
      <c r="Y25" s="61"/>
      <c r="Z25" s="496"/>
      <c r="AA25" s="425"/>
      <c r="AB25" s="425"/>
      <c r="AC25" s="425"/>
      <c r="AD25" s="425"/>
      <c r="AE25" s="493"/>
      <c r="AF25" s="186"/>
      <c r="AG25" s="11"/>
      <c r="AH25" s="11"/>
      <c r="AI25" s="11"/>
      <c r="AJ25" s="494"/>
      <c r="AK25" s="510">
        <f>SUM(AM25:AN25)</f>
        <v>76</v>
      </c>
      <c r="AL25" s="29"/>
      <c r="AM25" s="26">
        <v>4</v>
      </c>
      <c r="AN25" s="26">
        <v>72</v>
      </c>
      <c r="AO25" s="142"/>
      <c r="AP25" s="403"/>
      <c r="AQ25" s="29"/>
      <c r="AR25" s="29"/>
      <c r="AS25" s="29"/>
      <c r="AT25" s="495"/>
    </row>
    <row r="26" spans="1:53" ht="12.75">
      <c r="A26" s="54" t="s">
        <v>108</v>
      </c>
      <c r="B26" s="55" t="s">
        <v>106</v>
      </c>
      <c r="C26" s="56"/>
      <c r="D26" s="54"/>
      <c r="E26" s="54" t="s">
        <v>17</v>
      </c>
      <c r="F26" s="61">
        <v>36</v>
      </c>
      <c r="G26" s="71"/>
      <c r="H26" s="70">
        <v>36</v>
      </c>
      <c r="I26" s="61">
        <v>36</v>
      </c>
      <c r="J26" s="61">
        <v>36</v>
      </c>
      <c r="K26" s="71"/>
      <c r="L26" s="71"/>
      <c r="M26" s="71"/>
      <c r="N26" s="71"/>
      <c r="O26" s="71"/>
      <c r="P26" s="145"/>
      <c r="Q26" s="511">
        <f>SUM(T26)</f>
        <v>36</v>
      </c>
      <c r="R26" s="71"/>
      <c r="S26" s="71"/>
      <c r="T26" s="60">
        <v>36</v>
      </c>
      <c r="U26" s="490"/>
      <c r="V26" s="135"/>
      <c r="W26" s="61"/>
      <c r="X26" s="61"/>
      <c r="Y26" s="61"/>
      <c r="Z26" s="496"/>
      <c r="AA26" s="425"/>
      <c r="AB26" s="425"/>
      <c r="AC26" s="425"/>
      <c r="AD26" s="425"/>
      <c r="AE26" s="493"/>
      <c r="AF26" s="186"/>
      <c r="AG26" s="11"/>
      <c r="AH26" s="11"/>
      <c r="AI26" s="11"/>
      <c r="AJ26" s="494"/>
      <c r="AK26" s="403"/>
      <c r="AL26" s="29"/>
      <c r="AM26" s="29"/>
      <c r="AN26" s="29"/>
      <c r="AO26" s="142"/>
      <c r="AP26" s="403"/>
      <c r="AQ26" s="29"/>
      <c r="AR26" s="29"/>
      <c r="AS26" s="29"/>
      <c r="AT26" s="495"/>
    </row>
    <row r="27" spans="1:53" ht="17.25" customHeight="1">
      <c r="A27" s="512"/>
      <c r="B27" s="513" t="s">
        <v>107</v>
      </c>
      <c r="C27" s="512"/>
      <c r="D27" s="512"/>
      <c r="E27" s="512">
        <v>2</v>
      </c>
      <c r="F27" s="514">
        <f>SUM(F28:F29)</f>
        <v>110</v>
      </c>
      <c r="G27" s="514"/>
      <c r="H27" s="514">
        <f t="shared" ref="H27:I27" si="39">SUM(H28:H29)</f>
        <v>110</v>
      </c>
      <c r="I27" s="514">
        <f t="shared" si="39"/>
        <v>108</v>
      </c>
      <c r="J27" s="514"/>
      <c r="K27" s="514"/>
      <c r="L27" s="514"/>
      <c r="M27" s="514"/>
      <c r="N27" s="514">
        <f>SUM(N28:N29)</f>
        <v>2</v>
      </c>
      <c r="O27" s="514"/>
      <c r="P27" s="515"/>
      <c r="Q27" s="516"/>
      <c r="R27" s="517"/>
      <c r="S27" s="517"/>
      <c r="T27" s="517"/>
      <c r="U27" s="518"/>
      <c r="V27" s="519"/>
      <c r="W27" s="517"/>
      <c r="X27" s="517"/>
      <c r="Y27" s="517"/>
      <c r="Z27" s="520"/>
      <c r="AA27" s="521"/>
      <c r="AB27" s="521"/>
      <c r="AC27" s="521"/>
      <c r="AD27" s="521"/>
      <c r="AE27" s="522"/>
      <c r="AF27" s="523"/>
      <c r="AG27" s="524"/>
      <c r="AH27" s="524"/>
      <c r="AI27" s="524"/>
      <c r="AJ27" s="525"/>
      <c r="AK27" s="526">
        <f>SUM(AK28:AK29)</f>
        <v>17</v>
      </c>
      <c r="AL27" s="105"/>
      <c r="AM27" s="105"/>
      <c r="AN27" s="105">
        <f>SUM(AN28:AN29)</f>
        <v>17</v>
      </c>
      <c r="AO27" s="191"/>
      <c r="AP27" s="526">
        <f>SUM(AP28:AP29)</f>
        <v>93</v>
      </c>
      <c r="AQ27" s="105"/>
      <c r="AR27" s="105">
        <f t="shared" ref="AR27:AS27" si="40">SUM(AR28:AR29)</f>
        <v>2</v>
      </c>
      <c r="AS27" s="105">
        <f t="shared" si="40"/>
        <v>91</v>
      </c>
      <c r="AT27" s="527"/>
      <c r="AU27" s="19"/>
      <c r="AV27" s="19"/>
      <c r="AW27" s="19"/>
      <c r="AX27" s="19"/>
      <c r="AY27" s="19"/>
      <c r="AZ27" s="19"/>
      <c r="BA27" s="19"/>
    </row>
    <row r="28" spans="1:53" ht="12.75">
      <c r="A28" s="61" t="s">
        <v>177</v>
      </c>
      <c r="B28" s="77" t="s">
        <v>360</v>
      </c>
      <c r="C28" s="61"/>
      <c r="D28" s="61"/>
      <c r="E28" s="61" t="s">
        <v>17</v>
      </c>
      <c r="F28" s="61">
        <v>74</v>
      </c>
      <c r="G28" s="71"/>
      <c r="H28" s="70">
        <v>74</v>
      </c>
      <c r="I28" s="61">
        <v>72</v>
      </c>
      <c r="J28" s="528"/>
      <c r="K28" s="528"/>
      <c r="L28" s="71"/>
      <c r="M28" s="71"/>
      <c r="N28" s="61">
        <v>2</v>
      </c>
      <c r="O28" s="71"/>
      <c r="P28" s="145"/>
      <c r="Q28" s="505"/>
      <c r="R28" s="71"/>
      <c r="S28" s="71"/>
      <c r="T28" s="71"/>
      <c r="U28" s="145"/>
      <c r="V28" s="128"/>
      <c r="W28" s="71"/>
      <c r="X28" s="71"/>
      <c r="Y28" s="71"/>
      <c r="Z28" s="529"/>
      <c r="AA28" s="530"/>
      <c r="AB28" s="530"/>
      <c r="AC28" s="530"/>
      <c r="AD28" s="530"/>
      <c r="AE28" s="531"/>
      <c r="AF28" s="157"/>
      <c r="AG28" s="33"/>
      <c r="AH28" s="33"/>
      <c r="AI28" s="33"/>
      <c r="AJ28" s="532"/>
      <c r="AK28" s="435">
        <f>SUM(AN28)</f>
        <v>17</v>
      </c>
      <c r="AL28" s="24"/>
      <c r="AM28" s="24"/>
      <c r="AN28" s="23">
        <v>17</v>
      </c>
      <c r="AO28" s="129"/>
      <c r="AP28" s="533">
        <f>SUM(AR28:AS28)</f>
        <v>57</v>
      </c>
      <c r="AQ28" s="24"/>
      <c r="AR28" s="534">
        <v>2</v>
      </c>
      <c r="AS28" s="534">
        <v>55</v>
      </c>
      <c r="AT28" s="535"/>
      <c r="AU28" s="19"/>
      <c r="AV28" s="19"/>
      <c r="AW28" s="19"/>
      <c r="AX28" s="19"/>
      <c r="AY28" s="19"/>
      <c r="AZ28" s="19"/>
      <c r="BA28" s="19"/>
    </row>
    <row r="29" spans="1:53" ht="38.25">
      <c r="A29" s="83" t="s">
        <v>361</v>
      </c>
      <c r="B29" s="340" t="s">
        <v>362</v>
      </c>
      <c r="C29" s="83"/>
      <c r="D29" s="83"/>
      <c r="E29" s="83" t="s">
        <v>17</v>
      </c>
      <c r="F29" s="83">
        <v>36</v>
      </c>
      <c r="G29" s="84"/>
      <c r="H29" s="88">
        <v>36</v>
      </c>
      <c r="I29" s="83">
        <v>36</v>
      </c>
      <c r="J29" s="536"/>
      <c r="K29" s="536"/>
      <c r="L29" s="84"/>
      <c r="M29" s="84"/>
      <c r="N29" s="84"/>
      <c r="O29" s="84"/>
      <c r="P29" s="166"/>
      <c r="Q29" s="537"/>
      <c r="R29" s="84"/>
      <c r="S29" s="84"/>
      <c r="T29" s="84"/>
      <c r="U29" s="166"/>
      <c r="V29" s="155"/>
      <c r="W29" s="84"/>
      <c r="X29" s="84"/>
      <c r="Y29" s="84"/>
      <c r="Z29" s="538"/>
      <c r="AA29" s="530"/>
      <c r="AB29" s="530"/>
      <c r="AC29" s="530"/>
      <c r="AD29" s="530"/>
      <c r="AE29" s="531"/>
      <c r="AF29" s="157"/>
      <c r="AG29" s="33"/>
      <c r="AH29" s="33"/>
      <c r="AI29" s="33"/>
      <c r="AJ29" s="532"/>
      <c r="AK29" s="539"/>
      <c r="AL29" s="33"/>
      <c r="AM29" s="33"/>
      <c r="AN29" s="33"/>
      <c r="AO29" s="158"/>
      <c r="AP29" s="540">
        <f>SUM(AS29)</f>
        <v>36</v>
      </c>
      <c r="AQ29" s="33"/>
      <c r="AR29" s="33"/>
      <c r="AS29" s="12">
        <v>36</v>
      </c>
      <c r="AT29" s="532"/>
      <c r="AU29" s="19"/>
      <c r="AV29" s="19"/>
      <c r="AW29" s="19"/>
      <c r="AX29" s="19"/>
      <c r="AY29" s="19"/>
      <c r="AZ29" s="19"/>
      <c r="BA29" s="19"/>
    </row>
    <row r="30" spans="1:53" ht="12.75">
      <c r="A30" s="38" t="s">
        <v>9</v>
      </c>
      <c r="B30" s="39" t="s">
        <v>270</v>
      </c>
      <c r="C30" s="38">
        <v>1</v>
      </c>
      <c r="D30" s="38">
        <v>6</v>
      </c>
      <c r="E30" s="38">
        <v>3</v>
      </c>
      <c r="F30" s="40">
        <f t="shared" ref="F30:K30" si="41">SUM(F31:F40)</f>
        <v>412</v>
      </c>
      <c r="G30" s="40">
        <f t="shared" si="41"/>
        <v>58</v>
      </c>
      <c r="H30" s="40">
        <f t="shared" si="41"/>
        <v>354</v>
      </c>
      <c r="I30" s="40">
        <f t="shared" si="41"/>
        <v>336</v>
      </c>
      <c r="J30" s="40">
        <f t="shared" si="41"/>
        <v>158</v>
      </c>
      <c r="K30" s="40">
        <f t="shared" si="41"/>
        <v>108</v>
      </c>
      <c r="L30" s="40"/>
      <c r="M30" s="40"/>
      <c r="N30" s="40">
        <f t="shared" ref="N30:R30" si="42">SUM(N31:N40)</f>
        <v>6</v>
      </c>
      <c r="O30" s="40">
        <f t="shared" si="42"/>
        <v>6</v>
      </c>
      <c r="P30" s="137">
        <f t="shared" si="42"/>
        <v>6</v>
      </c>
      <c r="Q30" s="460">
        <f t="shared" si="42"/>
        <v>68</v>
      </c>
      <c r="R30" s="40">
        <f t="shared" si="42"/>
        <v>8</v>
      </c>
      <c r="S30" s="40"/>
      <c r="T30" s="40">
        <f>SUM(T31:T40)</f>
        <v>60</v>
      </c>
      <c r="U30" s="137"/>
      <c r="V30" s="138">
        <f t="shared" ref="V30:AD30" si="43">SUM(V31:V40)</f>
        <v>88</v>
      </c>
      <c r="W30" s="40">
        <f t="shared" si="43"/>
        <v>10</v>
      </c>
      <c r="X30" s="40">
        <f t="shared" si="43"/>
        <v>2</v>
      </c>
      <c r="Y30" s="40">
        <f t="shared" si="43"/>
        <v>64</v>
      </c>
      <c r="Z30" s="461">
        <f t="shared" si="43"/>
        <v>12</v>
      </c>
      <c r="AA30" s="418">
        <f t="shared" si="43"/>
        <v>90</v>
      </c>
      <c r="AB30" s="418">
        <f t="shared" si="43"/>
        <v>16</v>
      </c>
      <c r="AC30" s="418">
        <f t="shared" si="43"/>
        <v>2</v>
      </c>
      <c r="AD30" s="418">
        <f t="shared" si="43"/>
        <v>72</v>
      </c>
      <c r="AE30" s="462"/>
      <c r="AF30" s="541"/>
      <c r="AG30" s="245"/>
      <c r="AH30" s="245"/>
      <c r="AI30" s="245"/>
      <c r="AJ30" s="542"/>
      <c r="AK30" s="411">
        <f t="shared" ref="AK30:AL30" si="44">SUM(AK31:AK40)</f>
        <v>36</v>
      </c>
      <c r="AL30" s="21">
        <f t="shared" si="44"/>
        <v>4</v>
      </c>
      <c r="AM30" s="21"/>
      <c r="AN30" s="21">
        <f>SUM(AN31:AN40)</f>
        <v>32</v>
      </c>
      <c r="AO30" s="140"/>
      <c r="AP30" s="411">
        <f t="shared" ref="AP30:AS30" si="45">SUM(AP31:AP40)</f>
        <v>130</v>
      </c>
      <c r="AQ30" s="21">
        <f t="shared" si="45"/>
        <v>20</v>
      </c>
      <c r="AR30" s="21">
        <f t="shared" si="45"/>
        <v>2</v>
      </c>
      <c r="AS30" s="21">
        <f t="shared" si="45"/>
        <v>108</v>
      </c>
      <c r="AT30" s="464"/>
    </row>
    <row r="31" spans="1:53" ht="12.75">
      <c r="A31" s="54" t="s">
        <v>10</v>
      </c>
      <c r="B31" s="77" t="s">
        <v>363</v>
      </c>
      <c r="C31" s="61"/>
      <c r="D31" s="61" t="s">
        <v>11</v>
      </c>
      <c r="E31" s="71"/>
      <c r="F31" s="61">
        <v>46</v>
      </c>
      <c r="G31" s="61">
        <v>8</v>
      </c>
      <c r="H31" s="70">
        <v>38</v>
      </c>
      <c r="I31" s="61">
        <v>36</v>
      </c>
      <c r="J31" s="61">
        <v>28</v>
      </c>
      <c r="K31" s="61">
        <v>8</v>
      </c>
      <c r="L31" s="71"/>
      <c r="M31" s="71"/>
      <c r="N31" s="61">
        <v>2</v>
      </c>
      <c r="O31" s="71"/>
      <c r="P31" s="145"/>
      <c r="Q31" s="505"/>
      <c r="R31" s="71"/>
      <c r="S31" s="71"/>
      <c r="T31" s="71"/>
      <c r="U31" s="145"/>
      <c r="V31" s="128"/>
      <c r="W31" s="71"/>
      <c r="X31" s="71"/>
      <c r="Y31" s="71"/>
      <c r="Z31" s="529"/>
      <c r="AA31" s="543">
        <f>SUM(AB31:AD31)</f>
        <v>46</v>
      </c>
      <c r="AB31" s="543">
        <v>8</v>
      </c>
      <c r="AC31" s="543">
        <v>2</v>
      </c>
      <c r="AD31" s="543">
        <v>36</v>
      </c>
      <c r="AE31" s="544"/>
      <c r="AF31" s="154"/>
      <c r="AG31" s="83"/>
      <c r="AH31" s="83"/>
      <c r="AI31" s="83"/>
      <c r="AJ31" s="545"/>
      <c r="AK31" s="546"/>
      <c r="AL31" s="71"/>
      <c r="AM31" s="71"/>
      <c r="AN31" s="71"/>
      <c r="AO31" s="159"/>
      <c r="AP31" s="546"/>
      <c r="AQ31" s="71"/>
      <c r="AR31" s="71"/>
      <c r="AS31" s="71"/>
      <c r="AT31" s="529"/>
    </row>
    <row r="32" spans="1:53" ht="12.75">
      <c r="A32" s="54" t="s">
        <v>12</v>
      </c>
      <c r="B32" s="77" t="s">
        <v>53</v>
      </c>
      <c r="C32" s="61"/>
      <c r="D32" s="61" t="s">
        <v>11</v>
      </c>
      <c r="E32" s="71"/>
      <c r="F32" s="61">
        <v>46</v>
      </c>
      <c r="G32" s="61">
        <v>8</v>
      </c>
      <c r="H32" s="70">
        <v>38</v>
      </c>
      <c r="I32" s="61">
        <v>36</v>
      </c>
      <c r="J32" s="61">
        <v>30</v>
      </c>
      <c r="K32" s="61">
        <v>6</v>
      </c>
      <c r="L32" s="71"/>
      <c r="M32" s="71"/>
      <c r="N32" s="61">
        <v>2</v>
      </c>
      <c r="O32" s="61"/>
      <c r="P32" s="490"/>
      <c r="Q32" s="505">
        <f>SUM(R32:T32)</f>
        <v>22</v>
      </c>
      <c r="R32" s="61">
        <v>4</v>
      </c>
      <c r="S32" s="71"/>
      <c r="T32" s="61">
        <v>18</v>
      </c>
      <c r="U32" s="145"/>
      <c r="V32" s="547">
        <f>SUM(W32:Y32)</f>
        <v>24</v>
      </c>
      <c r="W32" s="59">
        <v>4</v>
      </c>
      <c r="X32" s="59">
        <v>2</v>
      </c>
      <c r="Y32" s="59">
        <v>18</v>
      </c>
      <c r="Z32" s="529"/>
      <c r="AA32" s="548"/>
      <c r="AB32" s="548"/>
      <c r="AC32" s="548"/>
      <c r="AD32" s="548"/>
      <c r="AE32" s="544"/>
      <c r="AF32" s="154"/>
      <c r="AG32" s="83"/>
      <c r="AH32" s="83"/>
      <c r="AI32" s="83"/>
      <c r="AJ32" s="545"/>
      <c r="AK32" s="546"/>
      <c r="AL32" s="71"/>
      <c r="AM32" s="71"/>
      <c r="AN32" s="71"/>
      <c r="AO32" s="159"/>
      <c r="AP32" s="546"/>
      <c r="AQ32" s="71"/>
      <c r="AR32" s="71"/>
      <c r="AS32" s="71"/>
      <c r="AT32" s="529"/>
    </row>
    <row r="33" spans="1:53" ht="12.75">
      <c r="A33" s="54" t="s">
        <v>13</v>
      </c>
      <c r="B33" s="77" t="s">
        <v>364</v>
      </c>
      <c r="C33" s="61"/>
      <c r="D33" s="61" t="s">
        <v>11</v>
      </c>
      <c r="E33" s="71"/>
      <c r="F33" s="61">
        <v>42</v>
      </c>
      <c r="G33" s="61">
        <v>8</v>
      </c>
      <c r="H33" s="70">
        <v>34</v>
      </c>
      <c r="I33" s="61">
        <v>32</v>
      </c>
      <c r="J33" s="61"/>
      <c r="K33" s="61">
        <v>32</v>
      </c>
      <c r="L33" s="71"/>
      <c r="M33" s="71"/>
      <c r="N33" s="61">
        <v>2</v>
      </c>
      <c r="O33" s="71"/>
      <c r="P33" s="145"/>
      <c r="Q33" s="505"/>
      <c r="R33" s="71"/>
      <c r="S33" s="71"/>
      <c r="T33" s="71"/>
      <c r="U33" s="145"/>
      <c r="V33" s="128"/>
      <c r="W33" s="71"/>
      <c r="X33" s="71"/>
      <c r="Y33" s="71"/>
      <c r="Z33" s="529"/>
      <c r="AA33" s="530"/>
      <c r="AB33" s="530"/>
      <c r="AC33" s="530"/>
      <c r="AD33" s="530"/>
      <c r="AE33" s="531"/>
      <c r="AF33" s="154"/>
      <c r="AG33" s="83"/>
      <c r="AH33" s="83"/>
      <c r="AI33" s="83"/>
      <c r="AJ33" s="545"/>
      <c r="AK33" s="546">
        <f>SUM(AL33:AN33)</f>
        <v>20</v>
      </c>
      <c r="AL33" s="61">
        <v>4</v>
      </c>
      <c r="AM33" s="71"/>
      <c r="AN33" s="61">
        <v>16</v>
      </c>
      <c r="AO33" s="159"/>
      <c r="AP33" s="549">
        <f>SUM(AQ33:AS33)</f>
        <v>22</v>
      </c>
      <c r="AQ33" s="59">
        <v>4</v>
      </c>
      <c r="AR33" s="59">
        <v>2</v>
      </c>
      <c r="AS33" s="59">
        <v>16</v>
      </c>
      <c r="AT33" s="496"/>
    </row>
    <row r="34" spans="1:53" ht="12.75">
      <c r="A34" s="54" t="s">
        <v>14</v>
      </c>
      <c r="B34" s="77" t="s">
        <v>16</v>
      </c>
      <c r="C34" s="71"/>
      <c r="D34" s="61" t="s">
        <v>11</v>
      </c>
      <c r="E34" s="71"/>
      <c r="F34" s="61">
        <v>44</v>
      </c>
      <c r="G34" s="61">
        <v>8</v>
      </c>
      <c r="H34" s="70">
        <v>36</v>
      </c>
      <c r="I34" s="61">
        <v>36</v>
      </c>
      <c r="J34" s="124"/>
      <c r="K34" s="124"/>
      <c r="L34" s="71"/>
      <c r="M34" s="71"/>
      <c r="N34" s="61"/>
      <c r="O34" s="71"/>
      <c r="P34" s="145"/>
      <c r="Q34" s="505"/>
      <c r="R34" s="71"/>
      <c r="S34" s="71"/>
      <c r="T34" s="71"/>
      <c r="U34" s="145"/>
      <c r="V34" s="128"/>
      <c r="W34" s="71"/>
      <c r="X34" s="71"/>
      <c r="Y34" s="71"/>
      <c r="Z34" s="529"/>
      <c r="AA34" s="550">
        <f>SUM(AB34:AD34)</f>
        <v>44</v>
      </c>
      <c r="AB34" s="543">
        <v>8</v>
      </c>
      <c r="AC34" s="530"/>
      <c r="AD34" s="543">
        <v>36</v>
      </c>
      <c r="AE34" s="531"/>
      <c r="AF34" s="155"/>
      <c r="AG34" s="83"/>
      <c r="AH34" s="84"/>
      <c r="AI34" s="83"/>
      <c r="AJ34" s="538"/>
      <c r="AK34" s="428"/>
      <c r="AL34" s="61"/>
      <c r="AM34" s="61"/>
      <c r="AN34" s="61"/>
      <c r="AO34" s="160"/>
      <c r="AP34" s="428"/>
      <c r="AQ34" s="61"/>
      <c r="AR34" s="61"/>
      <c r="AS34" s="61"/>
      <c r="AT34" s="496"/>
    </row>
    <row r="35" spans="1:53" ht="12.75">
      <c r="A35" s="54" t="s">
        <v>15</v>
      </c>
      <c r="B35" s="77" t="s">
        <v>50</v>
      </c>
      <c r="C35" s="71"/>
      <c r="D35" s="61"/>
      <c r="E35" s="61" t="s">
        <v>21</v>
      </c>
      <c r="F35" s="61">
        <v>40</v>
      </c>
      <c r="G35" s="61"/>
      <c r="H35" s="70">
        <v>40</v>
      </c>
      <c r="I35" s="61">
        <v>40</v>
      </c>
      <c r="J35" s="61"/>
      <c r="K35" s="61">
        <v>40</v>
      </c>
      <c r="L35" s="71"/>
      <c r="M35" s="71"/>
      <c r="N35" s="61"/>
      <c r="O35" s="71"/>
      <c r="P35" s="145"/>
      <c r="Q35" s="505"/>
      <c r="R35" s="71"/>
      <c r="S35" s="71"/>
      <c r="T35" s="71"/>
      <c r="U35" s="145"/>
      <c r="V35" s="128"/>
      <c r="W35" s="71"/>
      <c r="X35" s="71"/>
      <c r="Y35" s="71"/>
      <c r="Z35" s="529"/>
      <c r="AA35" s="530"/>
      <c r="AB35" s="530"/>
      <c r="AC35" s="530"/>
      <c r="AD35" s="530"/>
      <c r="AE35" s="531"/>
      <c r="AF35" s="154"/>
      <c r="AG35" s="83"/>
      <c r="AH35" s="83"/>
      <c r="AI35" s="83"/>
      <c r="AJ35" s="545"/>
      <c r="AK35" s="551">
        <f>SUM(AN35)</f>
        <v>16</v>
      </c>
      <c r="AL35" s="71"/>
      <c r="AM35" s="71"/>
      <c r="AN35" s="60">
        <v>16</v>
      </c>
      <c r="AO35" s="159"/>
      <c r="AP35" s="551">
        <f>SUM(AS35)</f>
        <v>24</v>
      </c>
      <c r="AQ35" s="71"/>
      <c r="AR35" s="71"/>
      <c r="AS35" s="60">
        <v>24</v>
      </c>
      <c r="AT35" s="496"/>
    </row>
    <row r="36" spans="1:53" ht="12.75">
      <c r="A36" s="54"/>
      <c r="B36" s="552" t="s">
        <v>128</v>
      </c>
      <c r="C36" s="71"/>
      <c r="D36" s="61"/>
      <c r="E36" s="71"/>
      <c r="F36" s="61"/>
      <c r="G36" s="61"/>
      <c r="H36" s="70"/>
      <c r="I36" s="61"/>
      <c r="J36" s="61"/>
      <c r="K36" s="61"/>
      <c r="L36" s="71"/>
      <c r="M36" s="71"/>
      <c r="N36" s="61"/>
      <c r="O36" s="71"/>
      <c r="P36" s="145"/>
      <c r="Q36" s="505"/>
      <c r="R36" s="71"/>
      <c r="S36" s="71"/>
      <c r="T36" s="71"/>
      <c r="U36" s="145"/>
      <c r="V36" s="128"/>
      <c r="W36" s="71"/>
      <c r="X36" s="71"/>
      <c r="Y36" s="71"/>
      <c r="Z36" s="529"/>
      <c r="AA36" s="530"/>
      <c r="AB36" s="530"/>
      <c r="AC36" s="530"/>
      <c r="AD36" s="530"/>
      <c r="AE36" s="531"/>
      <c r="AF36" s="155"/>
      <c r="AG36" s="84"/>
      <c r="AH36" s="84"/>
      <c r="AI36" s="84"/>
      <c r="AJ36" s="538"/>
      <c r="AK36" s="428"/>
      <c r="AL36" s="61"/>
      <c r="AM36" s="61"/>
      <c r="AN36" s="61"/>
      <c r="AO36" s="160"/>
      <c r="AP36" s="428"/>
      <c r="AQ36" s="61"/>
      <c r="AR36" s="61"/>
      <c r="AS36" s="61"/>
      <c r="AT36" s="496"/>
    </row>
    <row r="37" spans="1:53" ht="12.75">
      <c r="A37" s="54" t="s">
        <v>19</v>
      </c>
      <c r="B37" s="109" t="s">
        <v>365</v>
      </c>
      <c r="C37" s="61" t="s">
        <v>28</v>
      </c>
      <c r="D37" s="61"/>
      <c r="E37" s="71"/>
      <c r="F37" s="61">
        <v>60</v>
      </c>
      <c r="G37" s="61">
        <v>8</v>
      </c>
      <c r="H37" s="70">
        <v>52</v>
      </c>
      <c r="I37" s="61">
        <v>40</v>
      </c>
      <c r="J37" s="61">
        <v>30</v>
      </c>
      <c r="K37" s="61">
        <v>10</v>
      </c>
      <c r="L37" s="71"/>
      <c r="M37" s="71"/>
      <c r="N37" s="61"/>
      <c r="O37" s="61">
        <v>6</v>
      </c>
      <c r="P37" s="490">
        <v>6</v>
      </c>
      <c r="Q37" s="505">
        <f>SUM(R37:T37)</f>
        <v>24</v>
      </c>
      <c r="R37" s="61">
        <v>4</v>
      </c>
      <c r="S37" s="71"/>
      <c r="T37" s="61">
        <v>20</v>
      </c>
      <c r="U37" s="145"/>
      <c r="V37" s="553">
        <f>SUM(W37:Z37)</f>
        <v>36</v>
      </c>
      <c r="W37" s="57">
        <v>4</v>
      </c>
      <c r="X37" s="71"/>
      <c r="Y37" s="57">
        <v>20</v>
      </c>
      <c r="Z37" s="492">
        <v>12</v>
      </c>
      <c r="AA37" s="530"/>
      <c r="AB37" s="530"/>
      <c r="AC37" s="530"/>
      <c r="AD37" s="530"/>
      <c r="AE37" s="531"/>
      <c r="AF37" s="155"/>
      <c r="AG37" s="84"/>
      <c r="AH37" s="84"/>
      <c r="AI37" s="84"/>
      <c r="AJ37" s="538"/>
      <c r="AK37" s="428"/>
      <c r="AL37" s="61"/>
      <c r="AM37" s="61"/>
      <c r="AN37" s="61"/>
      <c r="AO37" s="160"/>
      <c r="AP37" s="428"/>
      <c r="AQ37" s="61"/>
      <c r="AR37" s="61"/>
      <c r="AS37" s="61"/>
      <c r="AT37" s="496"/>
    </row>
    <row r="38" spans="1:53" ht="12.75">
      <c r="A38" s="54" t="s">
        <v>54</v>
      </c>
      <c r="B38" s="77" t="s">
        <v>52</v>
      </c>
      <c r="C38" s="61"/>
      <c r="D38" s="61" t="s">
        <v>11</v>
      </c>
      <c r="E38" s="71"/>
      <c r="F38" s="61">
        <v>42</v>
      </c>
      <c r="G38" s="61">
        <v>8</v>
      </c>
      <c r="H38" s="70">
        <v>34</v>
      </c>
      <c r="I38" s="61">
        <v>34</v>
      </c>
      <c r="J38" s="124"/>
      <c r="K38" s="124"/>
      <c r="L38" s="71"/>
      <c r="M38" s="71"/>
      <c r="N38" s="61"/>
      <c r="O38" s="71"/>
      <c r="P38" s="145"/>
      <c r="Q38" s="505"/>
      <c r="R38" s="71"/>
      <c r="S38" s="71"/>
      <c r="T38" s="71"/>
      <c r="U38" s="145"/>
      <c r="V38" s="128"/>
      <c r="W38" s="71"/>
      <c r="X38" s="71"/>
      <c r="Y38" s="71"/>
      <c r="Z38" s="529"/>
      <c r="AA38" s="548"/>
      <c r="AB38" s="548"/>
      <c r="AC38" s="548"/>
      <c r="AD38" s="548"/>
      <c r="AE38" s="544"/>
      <c r="AF38" s="155"/>
      <c r="AG38" s="84"/>
      <c r="AH38" s="84"/>
      <c r="AI38" s="84"/>
      <c r="AJ38" s="538"/>
      <c r="AK38" s="546"/>
      <c r="AL38" s="71"/>
      <c r="AM38" s="71"/>
      <c r="AN38" s="71"/>
      <c r="AO38" s="159"/>
      <c r="AP38" s="549">
        <f>SUM(AQ38:AS38)</f>
        <v>42</v>
      </c>
      <c r="AQ38" s="59">
        <v>8</v>
      </c>
      <c r="AR38" s="71"/>
      <c r="AS38" s="59">
        <v>34</v>
      </c>
      <c r="AT38" s="529"/>
    </row>
    <row r="39" spans="1:53" ht="12.75">
      <c r="A39" s="54" t="s">
        <v>126</v>
      </c>
      <c r="B39" s="77" t="s">
        <v>366</v>
      </c>
      <c r="C39" s="71"/>
      <c r="D39" s="61"/>
      <c r="E39" s="61" t="s">
        <v>17</v>
      </c>
      <c r="F39" s="61">
        <v>50</v>
      </c>
      <c r="G39" s="61">
        <v>2</v>
      </c>
      <c r="H39" s="70">
        <v>48</v>
      </c>
      <c r="I39" s="61">
        <v>48</v>
      </c>
      <c r="J39" s="61">
        <v>44</v>
      </c>
      <c r="K39" s="61">
        <v>4</v>
      </c>
      <c r="L39" s="71"/>
      <c r="M39" s="71"/>
      <c r="N39" s="71"/>
      <c r="O39" s="71"/>
      <c r="P39" s="145"/>
      <c r="Q39" s="505">
        <f>SUM(T39)</f>
        <v>22</v>
      </c>
      <c r="R39" s="71"/>
      <c r="S39" s="71"/>
      <c r="T39" s="61">
        <v>22</v>
      </c>
      <c r="U39" s="145"/>
      <c r="V39" s="554">
        <f>SUM(W39,Y39)</f>
        <v>28</v>
      </c>
      <c r="W39" s="60">
        <v>2</v>
      </c>
      <c r="X39" s="71"/>
      <c r="Y39" s="60">
        <v>26</v>
      </c>
      <c r="Z39" s="529"/>
      <c r="AA39" s="548"/>
      <c r="AB39" s="548"/>
      <c r="AC39" s="548"/>
      <c r="AD39" s="548"/>
      <c r="AE39" s="544"/>
      <c r="AF39" s="155"/>
      <c r="AG39" s="84"/>
      <c r="AH39" s="84"/>
      <c r="AI39" s="84"/>
      <c r="AJ39" s="538"/>
      <c r="AK39" s="546"/>
      <c r="AL39" s="71"/>
      <c r="AM39" s="71"/>
      <c r="AN39" s="71"/>
      <c r="AO39" s="159"/>
      <c r="AP39" s="546"/>
      <c r="AQ39" s="71"/>
      <c r="AR39" s="71"/>
      <c r="AS39" s="71"/>
      <c r="AT39" s="529"/>
    </row>
    <row r="40" spans="1:53" ht="12.75">
      <c r="A40" s="54" t="s">
        <v>127</v>
      </c>
      <c r="B40" s="77" t="s">
        <v>367</v>
      </c>
      <c r="C40" s="71"/>
      <c r="D40" s="61" t="s">
        <v>11</v>
      </c>
      <c r="E40" s="71"/>
      <c r="F40" s="61">
        <v>42</v>
      </c>
      <c r="G40" s="61">
        <v>8</v>
      </c>
      <c r="H40" s="70">
        <v>34</v>
      </c>
      <c r="I40" s="61">
        <v>34</v>
      </c>
      <c r="J40" s="61">
        <v>26</v>
      </c>
      <c r="K40" s="61">
        <v>8</v>
      </c>
      <c r="L40" s="71"/>
      <c r="M40" s="71"/>
      <c r="N40" s="61"/>
      <c r="O40" s="71"/>
      <c r="P40" s="145"/>
      <c r="Q40" s="505"/>
      <c r="R40" s="71"/>
      <c r="S40" s="71"/>
      <c r="T40" s="71"/>
      <c r="U40" s="145"/>
      <c r="V40" s="128"/>
      <c r="W40" s="71"/>
      <c r="X40" s="71"/>
      <c r="Y40" s="71"/>
      <c r="Z40" s="529"/>
      <c r="AA40" s="548"/>
      <c r="AB40" s="548"/>
      <c r="AC40" s="548"/>
      <c r="AD40" s="548"/>
      <c r="AE40" s="544"/>
      <c r="AF40" s="155"/>
      <c r="AG40" s="84"/>
      <c r="AH40" s="84"/>
      <c r="AI40" s="84"/>
      <c r="AJ40" s="538"/>
      <c r="AK40" s="546"/>
      <c r="AL40" s="71"/>
      <c r="AM40" s="71"/>
      <c r="AN40" s="71"/>
      <c r="AO40" s="159"/>
      <c r="AP40" s="549">
        <f>SUM(AQ40:AS40)</f>
        <v>42</v>
      </c>
      <c r="AQ40" s="59">
        <v>8</v>
      </c>
      <c r="AR40" s="71"/>
      <c r="AS40" s="59">
        <v>34</v>
      </c>
      <c r="AT40" s="496"/>
    </row>
    <row r="41" spans="1:53" ht="12.75">
      <c r="A41" s="73" t="s">
        <v>22</v>
      </c>
      <c r="B41" s="238" t="s">
        <v>123</v>
      </c>
      <c r="C41" s="73">
        <v>4</v>
      </c>
      <c r="D41" s="73">
        <v>4</v>
      </c>
      <c r="E41" s="75"/>
      <c r="F41" s="75">
        <f>SUM(F43,F48)</f>
        <v>1792</v>
      </c>
      <c r="G41" s="75">
        <f>SUM(G42)</f>
        <v>60</v>
      </c>
      <c r="H41" s="75">
        <f>SUM(H43,H48)</f>
        <v>1732</v>
      </c>
      <c r="I41" s="75">
        <f t="shared" ref="I41:R41" si="46">SUM(I42)</f>
        <v>280</v>
      </c>
      <c r="J41" s="75">
        <f t="shared" si="46"/>
        <v>186</v>
      </c>
      <c r="K41" s="75">
        <f t="shared" si="46"/>
        <v>94</v>
      </c>
      <c r="L41" s="75">
        <f t="shared" si="46"/>
        <v>360</v>
      </c>
      <c r="M41" s="75">
        <f t="shared" si="46"/>
        <v>1044</v>
      </c>
      <c r="N41" s="75">
        <f t="shared" si="46"/>
        <v>12</v>
      </c>
      <c r="O41" s="75">
        <f t="shared" si="46"/>
        <v>12</v>
      </c>
      <c r="P41" s="119">
        <f t="shared" si="46"/>
        <v>24</v>
      </c>
      <c r="Q41" s="555">
        <f t="shared" si="46"/>
        <v>142</v>
      </c>
      <c r="R41" s="75">
        <f t="shared" si="46"/>
        <v>10</v>
      </c>
      <c r="S41" s="75"/>
      <c r="T41" s="75">
        <f t="shared" ref="T41:T42" si="47">SUM(T42)</f>
        <v>132</v>
      </c>
      <c r="U41" s="119"/>
      <c r="V41" s="120">
        <f t="shared" ref="V41:W41" si="48">SUM(V42)</f>
        <v>236</v>
      </c>
      <c r="W41" s="75">
        <f t="shared" si="48"/>
        <v>10</v>
      </c>
      <c r="X41" s="75"/>
      <c r="Y41" s="75">
        <f t="shared" ref="Y41:Y42" si="49">SUM(Y42)</f>
        <v>226</v>
      </c>
      <c r="Z41" s="556"/>
      <c r="AA41" s="418">
        <f t="shared" ref="AA41:AA42" si="50">SUM(AA42)</f>
        <v>206</v>
      </c>
      <c r="AB41" s="418">
        <f>SUM(AB43)</f>
        <v>10</v>
      </c>
      <c r="AC41" s="418">
        <f t="shared" ref="AC41:AG41" si="51">SUM(AC42)</f>
        <v>6</v>
      </c>
      <c r="AD41" s="418">
        <f t="shared" si="51"/>
        <v>178</v>
      </c>
      <c r="AE41" s="462">
        <f t="shared" si="51"/>
        <v>12</v>
      </c>
      <c r="AF41" s="120">
        <f t="shared" si="51"/>
        <v>350</v>
      </c>
      <c r="AG41" s="75">
        <f t="shared" si="51"/>
        <v>10</v>
      </c>
      <c r="AH41" s="75"/>
      <c r="AI41" s="75">
        <f t="shared" ref="AI41:AL41" si="52">SUM(AI42)</f>
        <v>334</v>
      </c>
      <c r="AJ41" s="556">
        <f t="shared" si="52"/>
        <v>6</v>
      </c>
      <c r="AK41" s="418">
        <f t="shared" si="52"/>
        <v>374</v>
      </c>
      <c r="AL41" s="75">
        <f t="shared" si="52"/>
        <v>10</v>
      </c>
      <c r="AM41" s="75"/>
      <c r="AN41" s="75">
        <f>SUM(AN42)</f>
        <v>364</v>
      </c>
      <c r="AO41" s="121"/>
      <c r="AP41" s="418">
        <f t="shared" ref="AP41:AT41" si="53">SUM(AP42)</f>
        <v>484</v>
      </c>
      <c r="AQ41" s="75">
        <f t="shared" si="53"/>
        <v>10</v>
      </c>
      <c r="AR41" s="75">
        <f t="shared" si="53"/>
        <v>6</v>
      </c>
      <c r="AS41" s="75">
        <f t="shared" si="53"/>
        <v>450</v>
      </c>
      <c r="AT41" s="556">
        <f t="shared" si="53"/>
        <v>18</v>
      </c>
    </row>
    <row r="42" spans="1:53" ht="12.75">
      <c r="A42" s="557" t="s">
        <v>23</v>
      </c>
      <c r="B42" s="558" t="s">
        <v>24</v>
      </c>
      <c r="C42" s="557">
        <v>4</v>
      </c>
      <c r="D42" s="557">
        <v>4</v>
      </c>
      <c r="E42" s="559"/>
      <c r="F42" s="559">
        <f t="shared" ref="F42:P42" si="54">SUM(F43,F48)</f>
        <v>1792</v>
      </c>
      <c r="G42" s="559">
        <f t="shared" si="54"/>
        <v>60</v>
      </c>
      <c r="H42" s="559">
        <f t="shared" si="54"/>
        <v>1732</v>
      </c>
      <c r="I42" s="559">
        <f t="shared" si="54"/>
        <v>280</v>
      </c>
      <c r="J42" s="559">
        <f t="shared" si="54"/>
        <v>186</v>
      </c>
      <c r="K42" s="559">
        <f t="shared" si="54"/>
        <v>94</v>
      </c>
      <c r="L42" s="559">
        <f t="shared" si="54"/>
        <v>360</v>
      </c>
      <c r="M42" s="559">
        <f t="shared" si="54"/>
        <v>1044</v>
      </c>
      <c r="N42" s="559">
        <f t="shared" si="54"/>
        <v>12</v>
      </c>
      <c r="O42" s="559">
        <f t="shared" si="54"/>
        <v>12</v>
      </c>
      <c r="P42" s="560">
        <f t="shared" si="54"/>
        <v>24</v>
      </c>
      <c r="Q42" s="561">
        <f t="shared" ref="Q42:R42" si="55">SUM(Q43)</f>
        <v>142</v>
      </c>
      <c r="R42" s="559">
        <f t="shared" si="55"/>
        <v>10</v>
      </c>
      <c r="S42" s="559"/>
      <c r="T42" s="559">
        <f t="shared" si="47"/>
        <v>132</v>
      </c>
      <c r="U42" s="560"/>
      <c r="V42" s="562">
        <f t="shared" ref="V42:W42" si="56">SUM(V43)</f>
        <v>236</v>
      </c>
      <c r="W42" s="559">
        <f t="shared" si="56"/>
        <v>10</v>
      </c>
      <c r="X42" s="559"/>
      <c r="Y42" s="559">
        <f t="shared" si="49"/>
        <v>226</v>
      </c>
      <c r="Z42" s="563"/>
      <c r="AA42" s="473">
        <f t="shared" si="50"/>
        <v>206</v>
      </c>
      <c r="AB42" s="473">
        <f t="shared" ref="AB42:AE42" si="57">SUM(AB43)</f>
        <v>10</v>
      </c>
      <c r="AC42" s="473">
        <f t="shared" si="57"/>
        <v>6</v>
      </c>
      <c r="AD42" s="473">
        <f t="shared" si="57"/>
        <v>178</v>
      </c>
      <c r="AE42" s="474">
        <f t="shared" si="57"/>
        <v>12</v>
      </c>
      <c r="AF42" s="475">
        <f>SUM(AF43,AF48)</f>
        <v>350</v>
      </c>
      <c r="AG42" s="476">
        <f>SUM(AG48)</f>
        <v>10</v>
      </c>
      <c r="AH42" s="476"/>
      <c r="AI42" s="476">
        <f>SUM(AI43,AI48)</f>
        <v>334</v>
      </c>
      <c r="AJ42" s="477">
        <f>SUM(AJ43)</f>
        <v>6</v>
      </c>
      <c r="AK42" s="564">
        <f t="shared" ref="AK42:AL42" si="58">SUM(AK43,AK48)</f>
        <v>374</v>
      </c>
      <c r="AL42" s="476">
        <f t="shared" si="58"/>
        <v>10</v>
      </c>
      <c r="AM42" s="476"/>
      <c r="AN42" s="476">
        <f>SUM(AN43,AN48)</f>
        <v>364</v>
      </c>
      <c r="AO42" s="565"/>
      <c r="AP42" s="564">
        <f t="shared" ref="AP42:AT42" si="59">SUM(AP43,AP48)</f>
        <v>484</v>
      </c>
      <c r="AQ42" s="476">
        <f t="shared" si="59"/>
        <v>10</v>
      </c>
      <c r="AR42" s="476">
        <f t="shared" si="59"/>
        <v>6</v>
      </c>
      <c r="AS42" s="476">
        <f t="shared" si="59"/>
        <v>450</v>
      </c>
      <c r="AT42" s="477">
        <f t="shared" si="59"/>
        <v>18</v>
      </c>
      <c r="AU42" s="19"/>
      <c r="AV42" s="19"/>
      <c r="AW42" s="19"/>
      <c r="AX42" s="19"/>
      <c r="AY42" s="19"/>
      <c r="AZ42" s="19"/>
      <c r="BA42" s="19"/>
    </row>
    <row r="43" spans="1:53" ht="12.75">
      <c r="A43" s="92" t="s">
        <v>25</v>
      </c>
      <c r="B43" s="93" t="s">
        <v>368</v>
      </c>
      <c r="C43" s="92">
        <v>2</v>
      </c>
      <c r="D43" s="92">
        <v>2</v>
      </c>
      <c r="E43" s="94"/>
      <c r="F43" s="94">
        <f t="shared" ref="F43:Q43" si="60">SUM(F44:F47)</f>
        <v>878</v>
      </c>
      <c r="G43" s="94">
        <f t="shared" si="60"/>
        <v>30</v>
      </c>
      <c r="H43" s="94">
        <f t="shared" si="60"/>
        <v>848</v>
      </c>
      <c r="I43" s="94">
        <f t="shared" si="60"/>
        <v>140</v>
      </c>
      <c r="J43" s="94">
        <f t="shared" si="60"/>
        <v>89</v>
      </c>
      <c r="K43" s="94">
        <f t="shared" si="60"/>
        <v>51</v>
      </c>
      <c r="L43" s="94">
        <f t="shared" si="60"/>
        <v>252</v>
      </c>
      <c r="M43" s="94">
        <f t="shared" si="60"/>
        <v>432</v>
      </c>
      <c r="N43" s="94">
        <f t="shared" si="60"/>
        <v>6</v>
      </c>
      <c r="O43" s="94">
        <f t="shared" si="60"/>
        <v>6</v>
      </c>
      <c r="P43" s="170">
        <f t="shared" si="60"/>
        <v>12</v>
      </c>
      <c r="Q43" s="566">
        <f t="shared" si="60"/>
        <v>142</v>
      </c>
      <c r="R43" s="94">
        <f>SUM(R44)</f>
        <v>10</v>
      </c>
      <c r="S43" s="94"/>
      <c r="T43" s="94">
        <f>SUM(T44:T45)</f>
        <v>132</v>
      </c>
      <c r="U43" s="170"/>
      <c r="V43" s="171">
        <f>SUM(V44:V45)</f>
        <v>236</v>
      </c>
      <c r="W43" s="94">
        <f>SUM(W44)</f>
        <v>10</v>
      </c>
      <c r="X43" s="94"/>
      <c r="Y43" s="94">
        <f>SUM(Y44:Y45)</f>
        <v>226</v>
      </c>
      <c r="Z43" s="567"/>
      <c r="AA43" s="568">
        <f>SUM(AA44:AA47)</f>
        <v>206</v>
      </c>
      <c r="AB43" s="568">
        <f t="shared" ref="AB43:AC43" si="61">SUM(AB44)</f>
        <v>10</v>
      </c>
      <c r="AC43" s="568">
        <f t="shared" si="61"/>
        <v>6</v>
      </c>
      <c r="AD43" s="568">
        <f t="shared" ref="AD43:AF43" si="62">SUM(AD44:AD47)</f>
        <v>178</v>
      </c>
      <c r="AE43" s="569">
        <f t="shared" si="62"/>
        <v>12</v>
      </c>
      <c r="AF43" s="174">
        <f t="shared" si="62"/>
        <v>294</v>
      </c>
      <c r="AG43" s="95"/>
      <c r="AH43" s="95"/>
      <c r="AI43" s="95">
        <f t="shared" ref="AI43:AJ43" si="63">SUM(AI44:AI47)</f>
        <v>288</v>
      </c>
      <c r="AJ43" s="570">
        <f t="shared" si="63"/>
        <v>6</v>
      </c>
      <c r="AK43" s="571"/>
      <c r="AL43" s="524"/>
      <c r="AM43" s="524"/>
      <c r="AN43" s="524"/>
      <c r="AO43" s="572"/>
      <c r="AP43" s="571"/>
      <c r="AQ43" s="524"/>
      <c r="AR43" s="524"/>
      <c r="AS43" s="524"/>
      <c r="AT43" s="525"/>
    </row>
    <row r="44" spans="1:53" ht="12.75">
      <c r="A44" s="54" t="s">
        <v>27</v>
      </c>
      <c r="B44" s="55" t="s">
        <v>369</v>
      </c>
      <c r="C44" s="54" t="s">
        <v>28</v>
      </c>
      <c r="D44" s="54"/>
      <c r="E44" s="56"/>
      <c r="F44" s="54">
        <v>188</v>
      </c>
      <c r="G44" s="54">
        <v>30</v>
      </c>
      <c r="H44" s="37">
        <v>158</v>
      </c>
      <c r="I44" s="54">
        <v>140</v>
      </c>
      <c r="J44" s="54">
        <v>89</v>
      </c>
      <c r="K44" s="54">
        <v>51</v>
      </c>
      <c r="L44" s="54"/>
      <c r="M44" s="54"/>
      <c r="N44" s="54">
        <v>6</v>
      </c>
      <c r="O44" s="54">
        <v>6</v>
      </c>
      <c r="P44" s="225">
        <v>6</v>
      </c>
      <c r="Q44" s="573">
        <f>SUM(T44,R44)</f>
        <v>70</v>
      </c>
      <c r="R44" s="54">
        <v>10</v>
      </c>
      <c r="S44" s="56"/>
      <c r="T44" s="54">
        <v>60</v>
      </c>
      <c r="U44" s="145"/>
      <c r="V44" s="128">
        <f>SUM(W44,Y44)</f>
        <v>56</v>
      </c>
      <c r="W44" s="61">
        <v>10</v>
      </c>
      <c r="X44" s="71"/>
      <c r="Y44" s="61">
        <v>46</v>
      </c>
      <c r="Z44" s="529"/>
      <c r="AA44" s="426">
        <v>62</v>
      </c>
      <c r="AB44" s="426">
        <v>10</v>
      </c>
      <c r="AC44" s="426">
        <v>6</v>
      </c>
      <c r="AD44" s="426">
        <v>34</v>
      </c>
      <c r="AE44" s="574">
        <v>12</v>
      </c>
      <c r="AF44" s="163"/>
      <c r="AG44" s="13"/>
      <c r="AH44" s="13"/>
      <c r="AI44" s="13"/>
      <c r="AJ44" s="575"/>
      <c r="AK44" s="417"/>
      <c r="AL44" s="23"/>
      <c r="AM44" s="23"/>
      <c r="AN44" s="23"/>
      <c r="AO44" s="131"/>
      <c r="AP44" s="417"/>
      <c r="AQ44" s="23"/>
      <c r="AR44" s="23"/>
      <c r="AS44" s="23"/>
      <c r="AT44" s="576"/>
    </row>
    <row r="45" spans="1:53" ht="12.75">
      <c r="A45" s="54" t="s">
        <v>29</v>
      </c>
      <c r="B45" s="76" t="s">
        <v>30</v>
      </c>
      <c r="C45" s="54"/>
      <c r="D45" s="54" t="s">
        <v>11</v>
      </c>
      <c r="E45" s="56"/>
      <c r="F45" s="54">
        <v>252</v>
      </c>
      <c r="G45" s="54"/>
      <c r="H45" s="37">
        <v>252</v>
      </c>
      <c r="I45" s="54"/>
      <c r="J45" s="54"/>
      <c r="K45" s="54"/>
      <c r="L45" s="54">
        <v>252</v>
      </c>
      <c r="M45" s="56"/>
      <c r="N45" s="56"/>
      <c r="O45" s="56"/>
      <c r="P45" s="125"/>
      <c r="Q45" s="573">
        <f>SUM(T45)</f>
        <v>72</v>
      </c>
      <c r="R45" s="56"/>
      <c r="S45" s="56"/>
      <c r="T45" s="54">
        <v>72</v>
      </c>
      <c r="U45" s="145"/>
      <c r="V45" s="547">
        <f>SUM(Y45)</f>
        <v>180</v>
      </c>
      <c r="W45" s="71"/>
      <c r="X45" s="71"/>
      <c r="Y45" s="59">
        <v>180</v>
      </c>
      <c r="Z45" s="529"/>
      <c r="AA45" s="530"/>
      <c r="AB45" s="530"/>
      <c r="AC45" s="530"/>
      <c r="AD45" s="530"/>
      <c r="AE45" s="531"/>
      <c r="AF45" s="163"/>
      <c r="AG45" s="13"/>
      <c r="AH45" s="13"/>
      <c r="AI45" s="13"/>
      <c r="AJ45" s="575"/>
      <c r="AK45" s="435"/>
      <c r="AL45" s="24"/>
      <c r="AM45" s="24"/>
      <c r="AN45" s="24"/>
      <c r="AO45" s="129"/>
      <c r="AP45" s="435"/>
      <c r="AQ45" s="24"/>
      <c r="AR45" s="24"/>
      <c r="AS45" s="24"/>
      <c r="AT45" s="576"/>
    </row>
    <row r="46" spans="1:53" ht="12.75">
      <c r="A46" s="54" t="s">
        <v>31</v>
      </c>
      <c r="B46" s="55" t="s">
        <v>32</v>
      </c>
      <c r="C46" s="56"/>
      <c r="D46" s="54" t="s">
        <v>11</v>
      </c>
      <c r="E46" s="56"/>
      <c r="F46" s="54">
        <v>432</v>
      </c>
      <c r="G46" s="56"/>
      <c r="H46" s="37">
        <v>432</v>
      </c>
      <c r="I46" s="56"/>
      <c r="J46" s="56"/>
      <c r="K46" s="56"/>
      <c r="L46" s="56"/>
      <c r="M46" s="54">
        <v>432</v>
      </c>
      <c r="N46" s="56"/>
      <c r="O46" s="56"/>
      <c r="P46" s="125"/>
      <c r="Q46" s="573"/>
      <c r="R46" s="56"/>
      <c r="S46" s="56"/>
      <c r="T46" s="56"/>
      <c r="U46" s="145"/>
      <c r="V46" s="128"/>
      <c r="W46" s="71"/>
      <c r="X46" s="71"/>
      <c r="Y46" s="71"/>
      <c r="Z46" s="529"/>
      <c r="AA46" s="530">
        <f>SUM(AD46)</f>
        <v>144</v>
      </c>
      <c r="AB46" s="530"/>
      <c r="AC46" s="530"/>
      <c r="AD46" s="548">
        <v>144</v>
      </c>
      <c r="AE46" s="531"/>
      <c r="AF46" s="498">
        <f>SUM(AI46)</f>
        <v>288</v>
      </c>
      <c r="AG46" s="33"/>
      <c r="AH46" s="33"/>
      <c r="AI46" s="10">
        <v>288</v>
      </c>
      <c r="AJ46" s="532"/>
      <c r="AK46" s="435"/>
      <c r="AL46" s="24"/>
      <c r="AM46" s="24"/>
      <c r="AN46" s="24"/>
      <c r="AO46" s="129"/>
      <c r="AP46" s="435"/>
      <c r="AQ46" s="24"/>
      <c r="AR46" s="24"/>
      <c r="AS46" s="24"/>
      <c r="AT46" s="576"/>
    </row>
    <row r="47" spans="1:53" ht="12.75">
      <c r="A47" s="54" t="s">
        <v>370</v>
      </c>
      <c r="B47" s="55" t="s">
        <v>371</v>
      </c>
      <c r="C47" s="54" t="s">
        <v>26</v>
      </c>
      <c r="D47" s="54"/>
      <c r="E47" s="56"/>
      <c r="F47" s="54">
        <v>6</v>
      </c>
      <c r="G47" s="54"/>
      <c r="H47" s="37">
        <v>6</v>
      </c>
      <c r="I47" s="54"/>
      <c r="J47" s="54"/>
      <c r="K47" s="54"/>
      <c r="L47" s="56"/>
      <c r="M47" s="56"/>
      <c r="N47" s="56"/>
      <c r="O47" s="56"/>
      <c r="P47" s="225">
        <v>6</v>
      </c>
      <c r="Q47" s="573"/>
      <c r="R47" s="56"/>
      <c r="S47" s="56"/>
      <c r="T47" s="56"/>
      <c r="U47" s="145"/>
      <c r="V47" s="128"/>
      <c r="W47" s="71"/>
      <c r="X47" s="71"/>
      <c r="Y47" s="71"/>
      <c r="Z47" s="529"/>
      <c r="AA47" s="548"/>
      <c r="AB47" s="548"/>
      <c r="AC47" s="548"/>
      <c r="AD47" s="548"/>
      <c r="AE47" s="544"/>
      <c r="AF47" s="499">
        <f>SUM(AJ47)</f>
        <v>6</v>
      </c>
      <c r="AG47" s="33"/>
      <c r="AH47" s="33"/>
      <c r="AI47" s="33"/>
      <c r="AJ47" s="500">
        <v>6</v>
      </c>
      <c r="AK47" s="435"/>
      <c r="AL47" s="24"/>
      <c r="AM47" s="24"/>
      <c r="AN47" s="24"/>
      <c r="AO47" s="129"/>
      <c r="AP47" s="435"/>
      <c r="AQ47" s="24"/>
      <c r="AR47" s="24"/>
      <c r="AS47" s="24"/>
      <c r="AT47" s="576"/>
    </row>
    <row r="48" spans="1:53" ht="12.75">
      <c r="A48" s="92" t="s">
        <v>55</v>
      </c>
      <c r="B48" s="93" t="s">
        <v>56</v>
      </c>
      <c r="C48" s="92">
        <v>2</v>
      </c>
      <c r="D48" s="92">
        <v>2</v>
      </c>
      <c r="E48" s="94"/>
      <c r="F48" s="94">
        <f t="shared" ref="F48:P48" si="64">SUM(F49:F52)</f>
        <v>914</v>
      </c>
      <c r="G48" s="94">
        <f t="shared" si="64"/>
        <v>30</v>
      </c>
      <c r="H48" s="94">
        <f t="shared" si="64"/>
        <v>884</v>
      </c>
      <c r="I48" s="94">
        <f t="shared" si="64"/>
        <v>140</v>
      </c>
      <c r="J48" s="94">
        <f t="shared" si="64"/>
        <v>97</v>
      </c>
      <c r="K48" s="94">
        <f t="shared" si="64"/>
        <v>43</v>
      </c>
      <c r="L48" s="94">
        <f t="shared" si="64"/>
        <v>108</v>
      </c>
      <c r="M48" s="94">
        <f t="shared" si="64"/>
        <v>612</v>
      </c>
      <c r="N48" s="94">
        <f t="shared" si="64"/>
        <v>6</v>
      </c>
      <c r="O48" s="94">
        <f t="shared" si="64"/>
        <v>6</v>
      </c>
      <c r="P48" s="170">
        <f t="shared" si="64"/>
        <v>12</v>
      </c>
      <c r="Q48" s="577"/>
      <c r="R48" s="578"/>
      <c r="S48" s="578"/>
      <c r="T48" s="578"/>
      <c r="U48" s="579"/>
      <c r="V48" s="580"/>
      <c r="W48" s="578"/>
      <c r="X48" s="578"/>
      <c r="Y48" s="578"/>
      <c r="Z48" s="581"/>
      <c r="AA48" s="521"/>
      <c r="AB48" s="521"/>
      <c r="AC48" s="521"/>
      <c r="AD48" s="521"/>
      <c r="AE48" s="522"/>
      <c r="AF48" s="174">
        <f t="shared" ref="AF48:AG48" si="65">SUM(AF49)</f>
        <v>56</v>
      </c>
      <c r="AG48" s="95">
        <f t="shared" si="65"/>
        <v>10</v>
      </c>
      <c r="AH48" s="95"/>
      <c r="AI48" s="95">
        <f>SUM(AI49:AI52)</f>
        <v>46</v>
      </c>
      <c r="AJ48" s="570"/>
      <c r="AK48" s="419">
        <f t="shared" ref="AK48:AL48" si="66">SUM(AK49:AK52)</f>
        <v>374</v>
      </c>
      <c r="AL48" s="95">
        <f t="shared" si="66"/>
        <v>10</v>
      </c>
      <c r="AM48" s="95"/>
      <c r="AN48" s="95">
        <f>SUM(AN49:AN52)</f>
        <v>364</v>
      </c>
      <c r="AO48" s="173"/>
      <c r="AP48" s="419">
        <f>SUM(AP49:AP52)</f>
        <v>484</v>
      </c>
      <c r="AQ48" s="95">
        <f t="shared" ref="AQ48:AR48" si="67">SUM(AQ49)</f>
        <v>10</v>
      </c>
      <c r="AR48" s="95">
        <f t="shared" si="67"/>
        <v>6</v>
      </c>
      <c r="AS48" s="95">
        <f t="shared" ref="AS48:AT48" si="68">SUM(AS49:AS52)</f>
        <v>450</v>
      </c>
      <c r="AT48" s="570">
        <f t="shared" si="68"/>
        <v>18</v>
      </c>
    </row>
    <row r="49" spans="1:53" ht="12.75">
      <c r="A49" s="54" t="s">
        <v>57</v>
      </c>
      <c r="B49" s="76" t="s">
        <v>58</v>
      </c>
      <c r="C49" s="54" t="s">
        <v>28</v>
      </c>
      <c r="D49" s="54"/>
      <c r="E49" s="56"/>
      <c r="F49" s="54">
        <v>188</v>
      </c>
      <c r="G49" s="54">
        <v>30</v>
      </c>
      <c r="H49" s="37">
        <v>158</v>
      </c>
      <c r="I49" s="54">
        <v>140</v>
      </c>
      <c r="J49" s="54">
        <v>97</v>
      </c>
      <c r="K49" s="54">
        <v>43</v>
      </c>
      <c r="L49" s="56"/>
      <c r="M49" s="56"/>
      <c r="N49" s="54">
        <v>6</v>
      </c>
      <c r="O49" s="54">
        <v>6</v>
      </c>
      <c r="P49" s="225">
        <v>6</v>
      </c>
      <c r="Q49" s="573"/>
      <c r="R49" s="56"/>
      <c r="S49" s="56"/>
      <c r="T49" s="56"/>
      <c r="U49" s="125"/>
      <c r="V49" s="126"/>
      <c r="W49" s="56"/>
      <c r="X49" s="56"/>
      <c r="Y49" s="56"/>
      <c r="Z49" s="582"/>
      <c r="AA49" s="548"/>
      <c r="AB49" s="548"/>
      <c r="AC49" s="548"/>
      <c r="AD49" s="548"/>
      <c r="AE49" s="544"/>
      <c r="AF49" s="163">
        <f>SUM(AG49,AI49)</f>
        <v>56</v>
      </c>
      <c r="AG49" s="13">
        <v>10</v>
      </c>
      <c r="AH49" s="13"/>
      <c r="AI49" s="13">
        <v>46</v>
      </c>
      <c r="AJ49" s="575"/>
      <c r="AK49" s="417">
        <f>SUM(AL49:AN49)</f>
        <v>50</v>
      </c>
      <c r="AL49" s="23">
        <v>10</v>
      </c>
      <c r="AM49" s="23"/>
      <c r="AN49" s="23">
        <v>40</v>
      </c>
      <c r="AO49" s="131"/>
      <c r="AP49" s="583">
        <v>82</v>
      </c>
      <c r="AQ49" s="31">
        <v>10</v>
      </c>
      <c r="AR49" s="31">
        <v>6</v>
      </c>
      <c r="AS49" s="31">
        <v>54</v>
      </c>
      <c r="AT49" s="584">
        <v>12</v>
      </c>
    </row>
    <row r="50" spans="1:53" ht="12.75">
      <c r="A50" s="54" t="s">
        <v>59</v>
      </c>
      <c r="B50" s="98" t="s">
        <v>30</v>
      </c>
      <c r="C50" s="27"/>
      <c r="D50" s="27" t="s">
        <v>11</v>
      </c>
      <c r="E50" s="29"/>
      <c r="F50" s="27">
        <v>108</v>
      </c>
      <c r="G50" s="27"/>
      <c r="H50" s="28">
        <v>108</v>
      </c>
      <c r="I50" s="27"/>
      <c r="J50" s="27"/>
      <c r="K50" s="27"/>
      <c r="L50" s="27">
        <v>108</v>
      </c>
      <c r="M50" s="29"/>
      <c r="N50" s="29"/>
      <c r="O50" s="29"/>
      <c r="P50" s="183"/>
      <c r="Q50" s="585"/>
      <c r="R50" s="29"/>
      <c r="S50" s="29"/>
      <c r="T50" s="29"/>
      <c r="U50" s="183"/>
      <c r="V50" s="184"/>
      <c r="W50" s="29"/>
      <c r="X50" s="29"/>
      <c r="Y50" s="29"/>
      <c r="Z50" s="495"/>
      <c r="AA50" s="539"/>
      <c r="AB50" s="539"/>
      <c r="AC50" s="539"/>
      <c r="AD50" s="539"/>
      <c r="AE50" s="586"/>
      <c r="AF50" s="157"/>
      <c r="AG50" s="33"/>
      <c r="AH50" s="33"/>
      <c r="AI50" s="33"/>
      <c r="AJ50" s="532"/>
      <c r="AK50" s="407">
        <f t="shared" ref="AK50:AK51" si="69">SUM(AN50)</f>
        <v>108</v>
      </c>
      <c r="AL50" s="23"/>
      <c r="AM50" s="23"/>
      <c r="AN50" s="26">
        <v>108</v>
      </c>
      <c r="AO50" s="131"/>
      <c r="AP50" s="417"/>
      <c r="AQ50" s="23"/>
      <c r="AR50" s="23"/>
      <c r="AS50" s="23"/>
      <c r="AT50" s="535"/>
    </row>
    <row r="51" spans="1:53" ht="12.75">
      <c r="A51" s="27" t="s">
        <v>60</v>
      </c>
      <c r="B51" s="98" t="s">
        <v>32</v>
      </c>
      <c r="C51" s="27"/>
      <c r="D51" s="27" t="s">
        <v>11</v>
      </c>
      <c r="E51" s="29"/>
      <c r="F51" s="27">
        <v>612</v>
      </c>
      <c r="G51" s="29"/>
      <c r="H51" s="28">
        <v>612</v>
      </c>
      <c r="I51" s="29"/>
      <c r="J51" s="29"/>
      <c r="K51" s="29"/>
      <c r="L51" s="29"/>
      <c r="M51" s="27">
        <v>612</v>
      </c>
      <c r="N51" s="29"/>
      <c r="O51" s="29"/>
      <c r="P51" s="183"/>
      <c r="Q51" s="585"/>
      <c r="R51" s="29"/>
      <c r="S51" s="29"/>
      <c r="T51" s="29"/>
      <c r="U51" s="183"/>
      <c r="V51" s="184"/>
      <c r="W51" s="29"/>
      <c r="X51" s="29"/>
      <c r="Y51" s="29"/>
      <c r="Z51" s="495"/>
      <c r="AA51" s="405"/>
      <c r="AB51" s="405"/>
      <c r="AC51" s="405"/>
      <c r="AD51" s="405"/>
      <c r="AE51" s="587"/>
      <c r="AF51" s="186"/>
      <c r="AG51" s="11"/>
      <c r="AH51" s="11"/>
      <c r="AI51" s="11"/>
      <c r="AJ51" s="494"/>
      <c r="AK51" s="417">
        <f t="shared" si="69"/>
        <v>216</v>
      </c>
      <c r="AL51" s="24"/>
      <c r="AM51" s="24"/>
      <c r="AN51" s="23">
        <v>216</v>
      </c>
      <c r="AO51" s="129"/>
      <c r="AP51" s="510">
        <f>SUM(AS51)</f>
        <v>396</v>
      </c>
      <c r="AQ51" s="24"/>
      <c r="AR51" s="24"/>
      <c r="AS51" s="26">
        <v>396</v>
      </c>
      <c r="AT51" s="535"/>
    </row>
    <row r="52" spans="1:53" ht="12.75">
      <c r="A52" s="27" t="s">
        <v>372</v>
      </c>
      <c r="B52" s="98" t="s">
        <v>373</v>
      </c>
      <c r="C52" s="27" t="s">
        <v>26</v>
      </c>
      <c r="D52" s="29"/>
      <c r="E52" s="29"/>
      <c r="F52" s="27">
        <v>6</v>
      </c>
      <c r="G52" s="27"/>
      <c r="H52" s="28">
        <v>6</v>
      </c>
      <c r="I52" s="27"/>
      <c r="J52" s="27"/>
      <c r="K52" s="27"/>
      <c r="L52" s="29"/>
      <c r="M52" s="29"/>
      <c r="N52" s="29"/>
      <c r="O52" s="29"/>
      <c r="P52" s="32">
        <v>6</v>
      </c>
      <c r="Q52" s="585"/>
      <c r="R52" s="29"/>
      <c r="S52" s="29"/>
      <c r="T52" s="29"/>
      <c r="U52" s="183"/>
      <c r="V52" s="184"/>
      <c r="W52" s="29"/>
      <c r="X52" s="29"/>
      <c r="Y52" s="29"/>
      <c r="Z52" s="495"/>
      <c r="AA52" s="405"/>
      <c r="AB52" s="405"/>
      <c r="AC52" s="405"/>
      <c r="AD52" s="405"/>
      <c r="AE52" s="587"/>
      <c r="AF52" s="186"/>
      <c r="AG52" s="11"/>
      <c r="AH52" s="11"/>
      <c r="AI52" s="11"/>
      <c r="AJ52" s="494"/>
      <c r="AK52" s="417"/>
      <c r="AL52" s="23"/>
      <c r="AM52" s="23"/>
      <c r="AN52" s="23"/>
      <c r="AO52" s="131"/>
      <c r="AP52" s="583">
        <f t="shared" ref="AP52:AP53" si="70">SUM(AT52)</f>
        <v>6</v>
      </c>
      <c r="AQ52" s="23"/>
      <c r="AR52" s="23"/>
      <c r="AS52" s="23"/>
      <c r="AT52" s="584">
        <v>6</v>
      </c>
    </row>
    <row r="53" spans="1:53" ht="12.75">
      <c r="A53" s="588" t="s">
        <v>150</v>
      </c>
      <c r="B53" s="589" t="s">
        <v>151</v>
      </c>
      <c r="C53" s="590"/>
      <c r="D53" s="590"/>
      <c r="E53" s="590"/>
      <c r="F53" s="591">
        <v>72</v>
      </c>
      <c r="G53" s="590"/>
      <c r="H53" s="588">
        <v>72</v>
      </c>
      <c r="I53" s="590"/>
      <c r="J53" s="590"/>
      <c r="K53" s="590"/>
      <c r="L53" s="590"/>
      <c r="M53" s="590"/>
      <c r="N53" s="590"/>
      <c r="O53" s="590"/>
      <c r="P53" s="592"/>
      <c r="Q53" s="593"/>
      <c r="R53" s="590"/>
      <c r="S53" s="590"/>
      <c r="T53" s="590"/>
      <c r="U53" s="592"/>
      <c r="V53" s="594"/>
      <c r="W53" s="590"/>
      <c r="X53" s="590"/>
      <c r="Y53" s="590"/>
      <c r="Z53" s="595"/>
      <c r="AA53" s="596"/>
      <c r="AB53" s="596"/>
      <c r="AC53" s="596"/>
      <c r="AD53" s="596"/>
      <c r="AE53" s="597"/>
      <c r="AF53" s="598"/>
      <c r="AG53" s="16"/>
      <c r="AH53" s="16"/>
      <c r="AI53" s="16"/>
      <c r="AJ53" s="599"/>
      <c r="AK53" s="600"/>
      <c r="AL53" s="590"/>
      <c r="AM53" s="590"/>
      <c r="AN53" s="590"/>
      <c r="AO53" s="601"/>
      <c r="AP53" s="602">
        <f t="shared" si="70"/>
        <v>72</v>
      </c>
      <c r="AQ53" s="590"/>
      <c r="AR53" s="590"/>
      <c r="AS53" s="590"/>
      <c r="AT53" s="603">
        <v>72</v>
      </c>
      <c r="AU53" s="19"/>
      <c r="AV53" s="19"/>
      <c r="AW53" s="19"/>
      <c r="AX53" s="19"/>
      <c r="AY53" s="19"/>
      <c r="AZ53" s="19"/>
      <c r="BA53" s="19"/>
    </row>
    <row r="54" spans="1:53" ht="12.75">
      <c r="A54" s="106"/>
      <c r="B54" s="107" t="s">
        <v>238</v>
      </c>
      <c r="C54" s="21"/>
      <c r="D54" s="21"/>
      <c r="E54" s="21"/>
      <c r="F54" s="21">
        <f>SUM(F8,F30,F41,F53)</f>
        <v>4428</v>
      </c>
      <c r="G54" s="21">
        <f>SUM(G30,G41)</f>
        <v>118</v>
      </c>
      <c r="H54" s="21">
        <f>SUM(H8,H30,H41,H53)</f>
        <v>4310</v>
      </c>
      <c r="I54" s="21">
        <f>SUM(I8,I30,I41)</f>
        <v>2668</v>
      </c>
      <c r="J54" s="21"/>
      <c r="K54" s="21"/>
      <c r="L54" s="21">
        <f t="shared" ref="L54:M54" si="71">SUM(L41)</f>
        <v>360</v>
      </c>
      <c r="M54" s="21">
        <f t="shared" si="71"/>
        <v>1044</v>
      </c>
      <c r="N54" s="21">
        <f t="shared" ref="N54:P54" si="72">SUM(N41,N30,N8)</f>
        <v>82</v>
      </c>
      <c r="O54" s="21">
        <f t="shared" si="72"/>
        <v>36</v>
      </c>
      <c r="P54" s="193">
        <f t="shared" si="72"/>
        <v>48</v>
      </c>
      <c r="Q54" s="604">
        <f>SUM(Q8,Q30,Q41)</f>
        <v>612</v>
      </c>
      <c r="R54" s="605">
        <f>SUM(R30,R41)</f>
        <v>18</v>
      </c>
      <c r="S54" s="605">
        <f>SUM(S8)</f>
        <v>11</v>
      </c>
      <c r="T54" s="605">
        <f>SUM(T8,T30,T41)</f>
        <v>583</v>
      </c>
      <c r="U54" s="606"/>
      <c r="V54" s="607">
        <f>SUM(V8,V30,V41)</f>
        <v>864</v>
      </c>
      <c r="W54" s="605">
        <f>SUM(W30,W41)</f>
        <v>20</v>
      </c>
      <c r="X54" s="605">
        <f>SUM(X8,X30)</f>
        <v>11</v>
      </c>
      <c r="Y54" s="605">
        <f>SUM(Y8,Y30,Y41)</f>
        <v>809</v>
      </c>
      <c r="Z54" s="608">
        <f>SUM(Z8,Z30)</f>
        <v>24</v>
      </c>
      <c r="AA54" s="609">
        <f>SUM(AA41,AA30,AA8)</f>
        <v>612</v>
      </c>
      <c r="AB54" s="609">
        <f>SUM(AB30,AB41)</f>
        <v>26</v>
      </c>
      <c r="AC54" s="609">
        <f t="shared" ref="AC54:AD54" si="73">SUM(AC8,AC30,AC41)</f>
        <v>18</v>
      </c>
      <c r="AD54" s="609">
        <f t="shared" si="73"/>
        <v>556</v>
      </c>
      <c r="AE54" s="610">
        <f>SUM(AE41)</f>
        <v>12</v>
      </c>
      <c r="AF54" s="611">
        <f>SUM(AF8,AF41)</f>
        <v>864</v>
      </c>
      <c r="AG54" s="612">
        <f>SUM(AG41)</f>
        <v>10</v>
      </c>
      <c r="AH54" s="612">
        <f>SUM(AH8)</f>
        <v>25</v>
      </c>
      <c r="AI54" s="612">
        <f t="shared" ref="AI54:AJ54" si="74">SUM(AI8,AI41)</f>
        <v>799</v>
      </c>
      <c r="AJ54" s="613">
        <f t="shared" si="74"/>
        <v>30</v>
      </c>
      <c r="AK54" s="614">
        <f>SUM(AK8,AK30,AK41)</f>
        <v>612</v>
      </c>
      <c r="AL54" s="605">
        <f>SUM(AL30,AL41)</f>
        <v>14</v>
      </c>
      <c r="AM54" s="605">
        <f>SUM(AM8)</f>
        <v>8</v>
      </c>
      <c r="AN54" s="605">
        <f>SUM(AN8,AN30,AN41)</f>
        <v>590</v>
      </c>
      <c r="AO54" s="615"/>
      <c r="AP54" s="614">
        <f>SUM(AP8,AP30,AP48,AP53)</f>
        <v>864</v>
      </c>
      <c r="AQ54" s="605">
        <f>SUM(AQ30,AQ41)</f>
        <v>30</v>
      </c>
      <c r="AR54" s="605">
        <f t="shared" ref="AR54:AS54" si="75">SUM(AR8,AR30,AR41)</f>
        <v>14</v>
      </c>
      <c r="AS54" s="605">
        <f t="shared" si="75"/>
        <v>730</v>
      </c>
      <c r="AT54" s="608">
        <f>SUM(AT41)</f>
        <v>18</v>
      </c>
    </row>
    <row r="55" spans="1:53" ht="12.75">
      <c r="A55" s="693" t="s">
        <v>374</v>
      </c>
      <c r="B55" s="685"/>
      <c r="C55" s="685"/>
      <c r="D55" s="685"/>
      <c r="E55" s="659"/>
      <c r="F55" s="696" t="s">
        <v>40</v>
      </c>
      <c r="G55" s="659"/>
      <c r="H55" s="666" t="s">
        <v>303</v>
      </c>
      <c r="I55" s="657"/>
      <c r="J55" s="657"/>
      <c r="K55" s="657"/>
      <c r="L55" s="657"/>
      <c r="M55" s="657"/>
      <c r="N55" s="657"/>
      <c r="O55" s="657"/>
      <c r="P55" s="655"/>
      <c r="Q55" s="616">
        <f>SUM(R55:T55)</f>
        <v>540</v>
      </c>
      <c r="R55" s="617">
        <v>18</v>
      </c>
      <c r="S55" s="617">
        <v>11</v>
      </c>
      <c r="T55" s="617">
        <v>511</v>
      </c>
      <c r="U55" s="618">
        <v>0</v>
      </c>
      <c r="V55" s="619">
        <f>SUM(W55:Z55)</f>
        <v>684</v>
      </c>
      <c r="W55" s="617">
        <v>20</v>
      </c>
      <c r="X55" s="617">
        <v>11</v>
      </c>
      <c r="Y55" s="617">
        <v>629</v>
      </c>
      <c r="Z55" s="620">
        <v>24</v>
      </c>
      <c r="AA55" s="621">
        <f>SUM(AB55:AE55)</f>
        <v>468</v>
      </c>
      <c r="AB55" s="622">
        <v>26</v>
      </c>
      <c r="AC55" s="622">
        <v>18</v>
      </c>
      <c r="AD55" s="622">
        <v>412</v>
      </c>
      <c r="AE55" s="622">
        <v>12</v>
      </c>
      <c r="AF55" s="623">
        <f>SUM(AG55:AJ55)</f>
        <v>576</v>
      </c>
      <c r="AG55" s="624">
        <v>10</v>
      </c>
      <c r="AH55" s="624">
        <v>25</v>
      </c>
      <c r="AI55" s="624">
        <v>511</v>
      </c>
      <c r="AJ55" s="625">
        <v>30</v>
      </c>
      <c r="AK55" s="626">
        <f>SUM(AL55:AO55)</f>
        <v>288</v>
      </c>
      <c r="AL55" s="627">
        <v>14</v>
      </c>
      <c r="AM55" s="627">
        <v>8</v>
      </c>
      <c r="AN55" s="627">
        <v>266</v>
      </c>
      <c r="AO55" s="627">
        <v>0</v>
      </c>
      <c r="AP55" s="626">
        <f>SUM(AQ55:AT55)</f>
        <v>396</v>
      </c>
      <c r="AQ55" s="627">
        <v>30</v>
      </c>
      <c r="AR55" s="627">
        <v>14</v>
      </c>
      <c r="AS55" s="627">
        <v>334</v>
      </c>
      <c r="AT55" s="620">
        <v>18</v>
      </c>
    </row>
    <row r="56" spans="1:53" ht="12.75">
      <c r="A56" s="694"/>
      <c r="B56" s="695"/>
      <c r="C56" s="695"/>
      <c r="D56" s="695"/>
      <c r="E56" s="678"/>
      <c r="F56" s="694"/>
      <c r="G56" s="678"/>
      <c r="H56" s="666" t="s">
        <v>304</v>
      </c>
      <c r="I56" s="657"/>
      <c r="J56" s="657"/>
      <c r="K56" s="657"/>
      <c r="L56" s="657"/>
      <c r="M56" s="657"/>
      <c r="N56" s="657"/>
      <c r="O56" s="657"/>
      <c r="P56" s="655"/>
      <c r="Q56" s="628">
        <f>SUM(T56)</f>
        <v>72</v>
      </c>
      <c r="R56" s="27">
        <v>0</v>
      </c>
      <c r="S56" s="27">
        <v>0</v>
      </c>
      <c r="T56" s="27">
        <v>72</v>
      </c>
      <c r="U56" s="32">
        <v>0</v>
      </c>
      <c r="V56" s="195">
        <v>180</v>
      </c>
      <c r="W56" s="27">
        <v>0</v>
      </c>
      <c r="X56" s="27">
        <v>0</v>
      </c>
      <c r="Y56" s="27">
        <v>180</v>
      </c>
      <c r="Z56" s="629">
        <v>0</v>
      </c>
      <c r="AA56" s="630">
        <v>0</v>
      </c>
      <c r="AB56" s="630">
        <v>0</v>
      </c>
      <c r="AC56" s="630">
        <v>0</v>
      </c>
      <c r="AD56" s="630">
        <v>0</v>
      </c>
      <c r="AE56" s="630">
        <v>0</v>
      </c>
      <c r="AF56" s="9">
        <v>0</v>
      </c>
      <c r="AG56" s="9">
        <v>0</v>
      </c>
      <c r="AH56" s="9">
        <v>0</v>
      </c>
      <c r="AI56" s="9">
        <v>0</v>
      </c>
      <c r="AJ56" s="631">
        <v>0</v>
      </c>
      <c r="AK56" s="416">
        <v>108</v>
      </c>
      <c r="AL56" s="416">
        <v>0</v>
      </c>
      <c r="AM56" s="416">
        <v>0</v>
      </c>
      <c r="AN56" s="416">
        <v>108</v>
      </c>
      <c r="AO56" s="416">
        <v>0</v>
      </c>
      <c r="AP56" s="416">
        <v>0</v>
      </c>
      <c r="AQ56" s="416">
        <v>0</v>
      </c>
      <c r="AR56" s="416">
        <v>0</v>
      </c>
      <c r="AS56" s="416">
        <v>0</v>
      </c>
      <c r="AT56" s="629">
        <v>0</v>
      </c>
    </row>
    <row r="57" spans="1:53" ht="12.75">
      <c r="A57" s="694"/>
      <c r="B57" s="695"/>
      <c r="C57" s="695"/>
      <c r="D57" s="695"/>
      <c r="E57" s="678"/>
      <c r="F57" s="694"/>
      <c r="G57" s="678"/>
      <c r="H57" s="666" t="s">
        <v>305</v>
      </c>
      <c r="I57" s="657"/>
      <c r="J57" s="657"/>
      <c r="K57" s="657"/>
      <c r="L57" s="657"/>
      <c r="M57" s="657"/>
      <c r="N57" s="657"/>
      <c r="O57" s="657"/>
      <c r="P57" s="655"/>
      <c r="Q57" s="628">
        <v>0</v>
      </c>
      <c r="R57" s="27">
        <v>0</v>
      </c>
      <c r="S57" s="27">
        <v>0</v>
      </c>
      <c r="T57" s="27">
        <v>0</v>
      </c>
      <c r="U57" s="32">
        <v>0</v>
      </c>
      <c r="V57" s="195">
        <v>0</v>
      </c>
      <c r="W57" s="27">
        <v>0</v>
      </c>
      <c r="X57" s="27">
        <v>0</v>
      </c>
      <c r="Y57" s="27">
        <v>0</v>
      </c>
      <c r="Z57" s="629">
        <v>0</v>
      </c>
      <c r="AA57" s="630">
        <v>144</v>
      </c>
      <c r="AB57" s="630">
        <v>0</v>
      </c>
      <c r="AC57" s="630">
        <v>0</v>
      </c>
      <c r="AD57" s="630">
        <v>144</v>
      </c>
      <c r="AE57" s="630">
        <v>0</v>
      </c>
      <c r="AF57" s="9">
        <v>288</v>
      </c>
      <c r="AG57" s="9">
        <v>0</v>
      </c>
      <c r="AH57" s="9">
        <v>0</v>
      </c>
      <c r="AI57" s="9">
        <v>288</v>
      </c>
      <c r="AJ57" s="631">
        <v>0</v>
      </c>
      <c r="AK57" s="416">
        <f>SUM(AN57)</f>
        <v>216</v>
      </c>
      <c r="AL57" s="416">
        <v>0</v>
      </c>
      <c r="AM57" s="416">
        <v>0</v>
      </c>
      <c r="AN57" s="416">
        <v>216</v>
      </c>
      <c r="AO57" s="416">
        <v>0</v>
      </c>
      <c r="AP57" s="416">
        <v>396</v>
      </c>
      <c r="AQ57" s="416">
        <v>0</v>
      </c>
      <c r="AR57" s="416">
        <v>0</v>
      </c>
      <c r="AS57" s="416">
        <v>396</v>
      </c>
      <c r="AT57" s="629">
        <v>0</v>
      </c>
    </row>
    <row r="58" spans="1:53" ht="12.75">
      <c r="A58" s="694"/>
      <c r="B58" s="695"/>
      <c r="C58" s="695"/>
      <c r="D58" s="695"/>
      <c r="E58" s="678"/>
      <c r="F58" s="660"/>
      <c r="G58" s="661"/>
      <c r="H58" s="664" t="s">
        <v>307</v>
      </c>
      <c r="I58" s="657"/>
      <c r="J58" s="657"/>
      <c r="K58" s="657"/>
      <c r="L58" s="657"/>
      <c r="M58" s="657"/>
      <c r="N58" s="657"/>
      <c r="O58" s="657"/>
      <c r="P58" s="655"/>
      <c r="Q58" s="628">
        <v>0</v>
      </c>
      <c r="R58" s="27">
        <v>0</v>
      </c>
      <c r="S58" s="27">
        <v>0</v>
      </c>
      <c r="T58" s="27">
        <v>0</v>
      </c>
      <c r="U58" s="32">
        <v>0</v>
      </c>
      <c r="V58" s="195">
        <v>0</v>
      </c>
      <c r="W58" s="27">
        <v>0</v>
      </c>
      <c r="X58" s="27">
        <v>0</v>
      </c>
      <c r="Y58" s="27">
        <v>0</v>
      </c>
      <c r="Z58" s="629">
        <v>0</v>
      </c>
      <c r="AA58" s="630">
        <v>0</v>
      </c>
      <c r="AB58" s="630">
        <v>0</v>
      </c>
      <c r="AC58" s="630">
        <v>0</v>
      </c>
      <c r="AD58" s="630">
        <v>0</v>
      </c>
      <c r="AE58" s="630">
        <v>0</v>
      </c>
      <c r="AF58" s="9">
        <v>0</v>
      </c>
      <c r="AG58" s="9">
        <v>0</v>
      </c>
      <c r="AH58" s="9">
        <v>0</v>
      </c>
      <c r="AI58" s="9">
        <v>0</v>
      </c>
      <c r="AJ58" s="631">
        <v>0</v>
      </c>
      <c r="AK58" s="416">
        <v>0</v>
      </c>
      <c r="AL58" s="416">
        <v>0</v>
      </c>
      <c r="AM58" s="416">
        <v>0</v>
      </c>
      <c r="AN58" s="416">
        <v>0</v>
      </c>
      <c r="AO58" s="416">
        <v>0</v>
      </c>
      <c r="AP58" s="416">
        <v>72</v>
      </c>
      <c r="AQ58" s="416">
        <v>0</v>
      </c>
      <c r="AR58" s="416">
        <v>0</v>
      </c>
      <c r="AS58" s="416">
        <v>72</v>
      </c>
      <c r="AT58" s="629">
        <v>0</v>
      </c>
    </row>
    <row r="59" spans="1:53" ht="12.75">
      <c r="A59" s="694"/>
      <c r="B59" s="695"/>
      <c r="C59" s="695"/>
      <c r="D59" s="695"/>
      <c r="E59" s="678"/>
      <c r="F59" s="663" t="s">
        <v>308</v>
      </c>
      <c r="G59" s="657"/>
      <c r="H59" s="657"/>
      <c r="I59" s="657"/>
      <c r="J59" s="657"/>
      <c r="K59" s="657"/>
      <c r="L59" s="657"/>
      <c r="M59" s="657"/>
      <c r="N59" s="657"/>
      <c r="O59" s="657"/>
      <c r="P59" s="655"/>
      <c r="Q59" s="632">
        <v>2</v>
      </c>
      <c r="R59" s="28"/>
      <c r="S59" s="28"/>
      <c r="T59" s="28"/>
      <c r="U59" s="4"/>
      <c r="V59" s="633">
        <v>9</v>
      </c>
      <c r="W59" s="28"/>
      <c r="X59" s="28"/>
      <c r="Y59" s="28"/>
      <c r="Z59" s="634"/>
      <c r="AA59" s="635">
        <v>2</v>
      </c>
      <c r="AB59" s="635"/>
      <c r="AC59" s="635"/>
      <c r="AD59" s="635"/>
      <c r="AE59" s="635"/>
      <c r="AF59" s="101">
        <v>9</v>
      </c>
      <c r="AG59" s="101"/>
      <c r="AH59" s="101"/>
      <c r="AI59" s="101"/>
      <c r="AJ59" s="636"/>
      <c r="AK59" s="637">
        <v>2</v>
      </c>
      <c r="AL59" s="637"/>
      <c r="AM59" s="637"/>
      <c r="AN59" s="637"/>
      <c r="AO59" s="637"/>
      <c r="AP59" s="637">
        <v>0</v>
      </c>
      <c r="AQ59" s="637"/>
      <c r="AR59" s="637"/>
      <c r="AS59" s="637"/>
      <c r="AT59" s="634"/>
    </row>
    <row r="60" spans="1:53" ht="12.75">
      <c r="A60" s="694"/>
      <c r="B60" s="695"/>
      <c r="C60" s="695"/>
      <c r="D60" s="695"/>
      <c r="E60" s="678"/>
      <c r="F60" s="696" t="s">
        <v>309</v>
      </c>
      <c r="G60" s="659"/>
      <c r="H60" s="664" t="s">
        <v>375</v>
      </c>
      <c r="I60" s="657"/>
      <c r="J60" s="657"/>
      <c r="K60" s="657"/>
      <c r="L60" s="657"/>
      <c r="M60" s="657"/>
      <c r="N60" s="657"/>
      <c r="O60" s="657"/>
      <c r="P60" s="655"/>
      <c r="Q60" s="628">
        <v>0</v>
      </c>
      <c r="R60" s="27"/>
      <c r="S60" s="27"/>
      <c r="T60" s="27"/>
      <c r="U60" s="32"/>
      <c r="V60" s="195">
        <v>2</v>
      </c>
      <c r="W60" s="27"/>
      <c r="X60" s="27"/>
      <c r="Y60" s="27"/>
      <c r="Z60" s="629"/>
      <c r="AA60" s="630">
        <v>1</v>
      </c>
      <c r="AB60" s="630"/>
      <c r="AC60" s="630"/>
      <c r="AD60" s="630"/>
      <c r="AE60" s="630"/>
      <c r="AF60" s="9">
        <v>2</v>
      </c>
      <c r="AG60" s="9"/>
      <c r="AH60" s="9"/>
      <c r="AI60" s="9"/>
      <c r="AJ60" s="631"/>
      <c r="AK60" s="416">
        <v>0</v>
      </c>
      <c r="AL60" s="416"/>
      <c r="AM60" s="416"/>
      <c r="AN60" s="416"/>
      <c r="AO60" s="416"/>
      <c r="AP60" s="416">
        <v>1</v>
      </c>
      <c r="AQ60" s="416"/>
      <c r="AR60" s="416"/>
      <c r="AS60" s="416"/>
      <c r="AT60" s="629"/>
    </row>
    <row r="61" spans="1:53" ht="12.75">
      <c r="A61" s="694"/>
      <c r="B61" s="695"/>
      <c r="C61" s="695"/>
      <c r="D61" s="695"/>
      <c r="E61" s="678"/>
      <c r="F61" s="694"/>
      <c r="G61" s="678"/>
      <c r="H61" s="664" t="s">
        <v>311</v>
      </c>
      <c r="I61" s="657"/>
      <c r="J61" s="657"/>
      <c r="K61" s="657"/>
      <c r="L61" s="657"/>
      <c r="M61" s="657"/>
      <c r="N61" s="657"/>
      <c r="O61" s="657"/>
      <c r="P61" s="655"/>
      <c r="Q61" s="628">
        <v>0</v>
      </c>
      <c r="R61" s="27"/>
      <c r="S61" s="27"/>
      <c r="T61" s="27"/>
      <c r="U61" s="32"/>
      <c r="V61" s="195">
        <v>0</v>
      </c>
      <c r="W61" s="27"/>
      <c r="X61" s="27"/>
      <c r="Y61" s="27"/>
      <c r="Z61" s="629"/>
      <c r="AA61" s="630">
        <v>0</v>
      </c>
      <c r="AB61" s="630"/>
      <c r="AC61" s="630"/>
      <c r="AD61" s="630"/>
      <c r="AE61" s="630"/>
      <c r="AF61" s="9">
        <v>1</v>
      </c>
      <c r="AG61" s="9"/>
      <c r="AH61" s="9"/>
      <c r="AI61" s="9"/>
      <c r="AJ61" s="631"/>
      <c r="AK61" s="416">
        <v>0</v>
      </c>
      <c r="AL61" s="416"/>
      <c r="AM61" s="416"/>
      <c r="AN61" s="416"/>
      <c r="AO61" s="416"/>
      <c r="AP61" s="416">
        <v>1</v>
      </c>
      <c r="AQ61" s="416"/>
      <c r="AR61" s="416"/>
      <c r="AS61" s="416"/>
      <c r="AT61" s="629"/>
    </row>
    <row r="62" spans="1:53" ht="12.75">
      <c r="A62" s="694"/>
      <c r="B62" s="695"/>
      <c r="C62" s="695"/>
      <c r="D62" s="695"/>
      <c r="E62" s="678"/>
      <c r="F62" s="694"/>
      <c r="G62" s="678"/>
      <c r="H62" s="656" t="s">
        <v>376</v>
      </c>
      <c r="I62" s="657"/>
      <c r="J62" s="657"/>
      <c r="K62" s="657"/>
      <c r="L62" s="657"/>
      <c r="M62" s="657"/>
      <c r="N62" s="657"/>
      <c r="O62" s="657"/>
      <c r="P62" s="655"/>
      <c r="Q62" s="628">
        <v>1</v>
      </c>
      <c r="R62" s="27"/>
      <c r="S62" s="27"/>
      <c r="T62" s="27"/>
      <c r="U62" s="32"/>
      <c r="V62" s="195">
        <v>3</v>
      </c>
      <c r="W62" s="27"/>
      <c r="X62" s="27"/>
      <c r="Y62" s="27"/>
      <c r="Z62" s="629"/>
      <c r="AA62" s="630">
        <v>2</v>
      </c>
      <c r="AB62" s="630"/>
      <c r="AC62" s="630"/>
      <c r="AD62" s="630"/>
      <c r="AE62" s="630"/>
      <c r="AF62" s="9">
        <v>6</v>
      </c>
      <c r="AG62" s="9"/>
      <c r="AH62" s="9"/>
      <c r="AI62" s="9"/>
      <c r="AJ62" s="631"/>
      <c r="AK62" s="416">
        <v>3</v>
      </c>
      <c r="AL62" s="416"/>
      <c r="AM62" s="416"/>
      <c r="AN62" s="416"/>
      <c r="AO62" s="416"/>
      <c r="AP62" s="416">
        <v>5</v>
      </c>
      <c r="AQ62" s="416"/>
      <c r="AR62" s="416"/>
      <c r="AS62" s="416"/>
      <c r="AT62" s="629"/>
    </row>
    <row r="63" spans="1:53" ht="12.75">
      <c r="A63" s="660"/>
      <c r="B63" s="686"/>
      <c r="C63" s="686"/>
      <c r="D63" s="686"/>
      <c r="E63" s="661"/>
      <c r="F63" s="660"/>
      <c r="G63" s="661"/>
      <c r="H63" s="664" t="s">
        <v>250</v>
      </c>
      <c r="I63" s="657"/>
      <c r="J63" s="657"/>
      <c r="K63" s="657"/>
      <c r="L63" s="657"/>
      <c r="M63" s="657"/>
      <c r="N63" s="657"/>
      <c r="O63" s="657"/>
      <c r="P63" s="655"/>
      <c r="Q63" s="628">
        <v>2</v>
      </c>
      <c r="R63" s="27"/>
      <c r="S63" s="27"/>
      <c r="T63" s="27"/>
      <c r="U63" s="32"/>
      <c r="V63" s="195">
        <v>3</v>
      </c>
      <c r="W63" s="27"/>
      <c r="X63" s="27"/>
      <c r="Y63" s="27"/>
      <c r="Z63" s="629"/>
      <c r="AA63" s="630">
        <v>1</v>
      </c>
      <c r="AB63" s="630"/>
      <c r="AC63" s="630"/>
      <c r="AD63" s="630"/>
      <c r="AE63" s="630"/>
      <c r="AF63" s="9">
        <v>0</v>
      </c>
      <c r="AG63" s="9"/>
      <c r="AH63" s="9"/>
      <c r="AI63" s="9"/>
      <c r="AJ63" s="631"/>
      <c r="AK63" s="416">
        <v>1</v>
      </c>
      <c r="AL63" s="416"/>
      <c r="AM63" s="416"/>
      <c r="AN63" s="416"/>
      <c r="AO63" s="416"/>
      <c r="AP63" s="416">
        <v>3</v>
      </c>
      <c r="AQ63" s="416"/>
      <c r="AR63" s="416"/>
      <c r="AS63" s="416"/>
      <c r="AT63" s="629"/>
    </row>
    <row r="64" spans="1:53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</row>
    <row r="65" spans="1:45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</row>
    <row r="66" spans="1:45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</row>
    <row r="67" spans="1:45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</row>
  </sheetData>
  <mergeCells count="40">
    <mergeCell ref="H63:P63"/>
    <mergeCell ref="N5:N6"/>
    <mergeCell ref="O5:P5"/>
    <mergeCell ref="H55:P55"/>
    <mergeCell ref="H56:P56"/>
    <mergeCell ref="H57:P57"/>
    <mergeCell ref="H58:P58"/>
    <mergeCell ref="F59:P59"/>
    <mergeCell ref="Q5:U5"/>
    <mergeCell ref="V5:Z5"/>
    <mergeCell ref="H60:P60"/>
    <mergeCell ref="H61:P61"/>
    <mergeCell ref="H62:P62"/>
    <mergeCell ref="A55:E63"/>
    <mergeCell ref="F3:F6"/>
    <mergeCell ref="G3:G6"/>
    <mergeCell ref="F55:G58"/>
    <mergeCell ref="F60:G63"/>
    <mergeCell ref="A1:AT1"/>
    <mergeCell ref="A2:A6"/>
    <mergeCell ref="B2:B6"/>
    <mergeCell ref="C2:E2"/>
    <mergeCell ref="F2:P2"/>
    <mergeCell ref="Q2:AT2"/>
    <mergeCell ref="C3:C6"/>
    <mergeCell ref="D3:D6"/>
    <mergeCell ref="E3:E6"/>
    <mergeCell ref="H3:P3"/>
    <mergeCell ref="Q3:Z4"/>
    <mergeCell ref="I4:P4"/>
    <mergeCell ref="H4:H6"/>
    <mergeCell ref="I5:I6"/>
    <mergeCell ref="J5:K5"/>
    <mergeCell ref="L5:M5"/>
    <mergeCell ref="AA3:AJ4"/>
    <mergeCell ref="AK3:AT4"/>
    <mergeCell ref="AA5:AE5"/>
    <mergeCell ref="AF5:AJ5"/>
    <mergeCell ref="AK5:AO5"/>
    <mergeCell ref="AP5:AT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68"/>
  <sheetViews>
    <sheetView workbookViewId="0"/>
  </sheetViews>
  <sheetFormatPr defaultColWidth="14.42578125" defaultRowHeight="15.75" customHeight="1"/>
  <cols>
    <col min="1" max="1" width="12.7109375" customWidth="1"/>
    <col min="2" max="2" width="47.28515625" customWidth="1"/>
    <col min="3" max="3" width="6.42578125" customWidth="1"/>
    <col min="4" max="4" width="5.140625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5" width="5.140625" customWidth="1"/>
    <col min="16" max="16" width="5" customWidth="1"/>
    <col min="17" max="17" width="7.42578125" customWidth="1"/>
    <col min="18" max="18" width="8.5703125" customWidth="1"/>
    <col min="19" max="19" width="8.28515625" customWidth="1"/>
    <col min="20" max="20" width="7" customWidth="1"/>
    <col min="21" max="21" width="7.85546875" customWidth="1"/>
    <col min="22" max="22" width="7.42578125" customWidth="1"/>
    <col min="23" max="23" width="18.42578125" customWidth="1"/>
  </cols>
  <sheetData>
    <row r="1" spans="1:23" ht="12.75">
      <c r="A1" s="672" t="s">
        <v>377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5"/>
    </row>
    <row r="2" spans="1:23" ht="40.5" customHeight="1">
      <c r="A2" s="673" t="s">
        <v>0</v>
      </c>
      <c r="B2" s="674" t="s">
        <v>1</v>
      </c>
      <c r="C2" s="675" t="s">
        <v>2</v>
      </c>
      <c r="D2" s="657"/>
      <c r="E2" s="655"/>
      <c r="F2" s="667" t="s">
        <v>3</v>
      </c>
      <c r="G2" s="657"/>
      <c r="H2" s="657"/>
      <c r="I2" s="657"/>
      <c r="J2" s="657"/>
      <c r="K2" s="657"/>
      <c r="L2" s="657"/>
      <c r="M2" s="657"/>
      <c r="N2" s="657"/>
      <c r="O2" s="657"/>
      <c r="P2" s="655"/>
      <c r="Q2" s="716" t="s">
        <v>61</v>
      </c>
      <c r="R2" s="695"/>
      <c r="S2" s="695"/>
      <c r="T2" s="695"/>
      <c r="U2" s="695"/>
      <c r="V2" s="678"/>
    </row>
    <row r="3" spans="1:23" ht="12.75">
      <c r="A3" s="653"/>
      <c r="B3" s="653"/>
      <c r="C3" s="670" t="s">
        <v>62</v>
      </c>
      <c r="D3" s="669" t="s">
        <v>63</v>
      </c>
      <c r="E3" s="670" t="s">
        <v>64</v>
      </c>
      <c r="F3" s="669" t="s">
        <v>357</v>
      </c>
      <c r="G3" s="670" t="s">
        <v>65</v>
      </c>
      <c r="H3" s="691" t="s">
        <v>253</v>
      </c>
      <c r="I3" s="657"/>
      <c r="J3" s="657"/>
      <c r="K3" s="657"/>
      <c r="L3" s="657"/>
      <c r="M3" s="657"/>
      <c r="N3" s="657"/>
      <c r="O3" s="657"/>
      <c r="P3" s="655"/>
      <c r="Q3" s="686"/>
      <c r="R3" s="686"/>
      <c r="S3" s="686"/>
      <c r="T3" s="686"/>
      <c r="U3" s="686"/>
      <c r="V3" s="661"/>
    </row>
    <row r="4" spans="1:23" ht="12.75">
      <c r="A4" s="653"/>
      <c r="B4" s="653"/>
      <c r="C4" s="653"/>
      <c r="D4" s="653"/>
      <c r="E4" s="653"/>
      <c r="F4" s="653"/>
      <c r="G4" s="653"/>
      <c r="H4" s="670" t="s">
        <v>160</v>
      </c>
      <c r="I4" s="699" t="s">
        <v>254</v>
      </c>
      <c r="J4" s="657"/>
      <c r="K4" s="657"/>
      <c r="L4" s="657"/>
      <c r="M4" s="657"/>
      <c r="N4" s="657"/>
      <c r="O4" s="657"/>
      <c r="P4" s="655"/>
      <c r="Q4" s="665" t="s">
        <v>7</v>
      </c>
      <c r="R4" s="659"/>
      <c r="S4" s="665" t="s">
        <v>45</v>
      </c>
      <c r="T4" s="659"/>
      <c r="U4" s="665" t="s">
        <v>67</v>
      </c>
      <c r="V4" s="659"/>
    </row>
    <row r="5" spans="1:23" ht="12.75">
      <c r="A5" s="653"/>
      <c r="B5" s="653"/>
      <c r="C5" s="653"/>
      <c r="D5" s="653"/>
      <c r="E5" s="653"/>
      <c r="F5" s="653"/>
      <c r="G5" s="653"/>
      <c r="H5" s="653"/>
      <c r="I5" s="669" t="s">
        <v>255</v>
      </c>
      <c r="J5" s="667" t="s">
        <v>256</v>
      </c>
      <c r="K5" s="655"/>
      <c r="L5" s="667" t="s">
        <v>257</v>
      </c>
      <c r="M5" s="655"/>
      <c r="N5" s="670" t="s">
        <v>258</v>
      </c>
      <c r="O5" s="675" t="s">
        <v>259</v>
      </c>
      <c r="P5" s="655"/>
      <c r="Q5" s="660"/>
      <c r="R5" s="661"/>
      <c r="S5" s="660"/>
      <c r="T5" s="661"/>
      <c r="U5" s="660"/>
      <c r="V5" s="661"/>
    </row>
    <row r="6" spans="1:23" ht="101.25">
      <c r="A6" s="654"/>
      <c r="B6" s="654"/>
      <c r="C6" s="654"/>
      <c r="D6" s="654"/>
      <c r="E6" s="654"/>
      <c r="F6" s="654"/>
      <c r="G6" s="654"/>
      <c r="H6" s="654"/>
      <c r="I6" s="654"/>
      <c r="J6" s="36" t="s">
        <v>260</v>
      </c>
      <c r="K6" s="36" t="s">
        <v>261</v>
      </c>
      <c r="L6" s="35" t="s">
        <v>263</v>
      </c>
      <c r="M6" s="261" t="s">
        <v>264</v>
      </c>
      <c r="N6" s="654"/>
      <c r="O6" s="35" t="s">
        <v>258</v>
      </c>
      <c r="P6" s="112" t="s">
        <v>62</v>
      </c>
      <c r="Q6" s="5" t="s">
        <v>18</v>
      </c>
      <c r="R6" s="5" t="s">
        <v>72</v>
      </c>
      <c r="S6" s="5" t="s">
        <v>73</v>
      </c>
      <c r="T6" s="5" t="s">
        <v>74</v>
      </c>
      <c r="U6" s="5" t="s">
        <v>75</v>
      </c>
      <c r="V6" s="5" t="s">
        <v>76</v>
      </c>
    </row>
    <row r="7" spans="1:23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4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</row>
    <row r="8" spans="1:23" ht="12.75">
      <c r="A8" s="38" t="s">
        <v>46</v>
      </c>
      <c r="B8" s="39" t="s">
        <v>79</v>
      </c>
      <c r="C8" s="38">
        <v>3</v>
      </c>
      <c r="D8" s="38">
        <v>10</v>
      </c>
      <c r="E8" s="38">
        <f t="shared" ref="E8:F8" si="0">SUM(E9)</f>
        <v>8</v>
      </c>
      <c r="F8" s="40">
        <f t="shared" si="0"/>
        <v>2152</v>
      </c>
      <c r="G8" s="41"/>
      <c r="H8" s="40">
        <f t="shared" ref="H8:K8" si="1">SUM(H9)</f>
        <v>2152</v>
      </c>
      <c r="I8" s="40">
        <f t="shared" si="1"/>
        <v>2052</v>
      </c>
      <c r="J8" s="40">
        <f t="shared" si="1"/>
        <v>974</v>
      </c>
      <c r="K8" s="40">
        <f t="shared" si="1"/>
        <v>613</v>
      </c>
      <c r="L8" s="41"/>
      <c r="M8" s="41"/>
      <c r="N8" s="40">
        <f t="shared" ref="N8:V8" si="2">SUM(N9)</f>
        <v>64</v>
      </c>
      <c r="O8" s="40">
        <f t="shared" si="2"/>
        <v>18</v>
      </c>
      <c r="P8" s="137">
        <f t="shared" si="2"/>
        <v>18</v>
      </c>
      <c r="Q8" s="40">
        <f t="shared" si="2"/>
        <v>402</v>
      </c>
      <c r="R8" s="40">
        <f t="shared" si="2"/>
        <v>540</v>
      </c>
      <c r="S8" s="40">
        <f t="shared" si="2"/>
        <v>316</v>
      </c>
      <c r="T8" s="40">
        <f t="shared" si="2"/>
        <v>514</v>
      </c>
      <c r="U8" s="40">
        <f t="shared" si="2"/>
        <v>202</v>
      </c>
      <c r="V8" s="40">
        <f t="shared" si="2"/>
        <v>178</v>
      </c>
      <c r="W8" s="43"/>
    </row>
    <row r="9" spans="1:23" ht="12.75">
      <c r="A9" s="465" t="s">
        <v>47</v>
      </c>
      <c r="B9" s="466" t="s">
        <v>48</v>
      </c>
      <c r="C9" s="465">
        <v>3</v>
      </c>
      <c r="D9" s="465">
        <v>10</v>
      </c>
      <c r="E9" s="465">
        <f t="shared" ref="E9:F9" si="3">SUM(E10,E19,E27)</f>
        <v>8</v>
      </c>
      <c r="F9" s="467">
        <f t="shared" si="3"/>
        <v>2152</v>
      </c>
      <c r="G9" s="468"/>
      <c r="H9" s="467">
        <f t="shared" ref="H9:I9" si="4">SUM(H10,H19,H27)</f>
        <v>2152</v>
      </c>
      <c r="I9" s="467">
        <f t="shared" si="4"/>
        <v>2052</v>
      </c>
      <c r="J9" s="467">
        <f t="shared" ref="J9:K9" si="5">SUM(J10,J19)</f>
        <v>974</v>
      </c>
      <c r="K9" s="467">
        <f t="shared" si="5"/>
        <v>613</v>
      </c>
      <c r="L9" s="468"/>
      <c r="M9" s="468"/>
      <c r="N9" s="467">
        <f>SUM(N10,N19,N27)</f>
        <v>64</v>
      </c>
      <c r="O9" s="467">
        <f t="shared" ref="O9:T9" si="6">SUM(O10,O19)</f>
        <v>18</v>
      </c>
      <c r="P9" s="469">
        <f t="shared" si="6"/>
        <v>18</v>
      </c>
      <c r="Q9" s="467">
        <f t="shared" si="6"/>
        <v>402</v>
      </c>
      <c r="R9" s="467">
        <f t="shared" si="6"/>
        <v>540</v>
      </c>
      <c r="S9" s="467">
        <f t="shared" si="6"/>
        <v>316</v>
      </c>
      <c r="T9" s="467">
        <f t="shared" si="6"/>
        <v>514</v>
      </c>
      <c r="U9" s="467">
        <f t="shared" ref="U9:V9" si="7">SUM(U19,U27)</f>
        <v>202</v>
      </c>
      <c r="V9" s="467">
        <f t="shared" si="7"/>
        <v>178</v>
      </c>
      <c r="W9" s="19"/>
    </row>
    <row r="10" spans="1:23" ht="12.75">
      <c r="A10" s="49"/>
      <c r="B10" s="50" t="s">
        <v>80</v>
      </c>
      <c r="C10" s="51">
        <v>2</v>
      </c>
      <c r="D10" s="51">
        <v>5</v>
      </c>
      <c r="E10" s="51">
        <v>4</v>
      </c>
      <c r="F10" s="52">
        <f>SUM(F11:F18)</f>
        <v>1253</v>
      </c>
      <c r="G10" s="49"/>
      <c r="H10" s="52">
        <f t="shared" ref="H10:K10" si="8">SUM(H11:H18)</f>
        <v>1253</v>
      </c>
      <c r="I10" s="52">
        <f t="shared" si="8"/>
        <v>1191</v>
      </c>
      <c r="J10" s="52">
        <f t="shared" si="8"/>
        <v>747</v>
      </c>
      <c r="K10" s="52">
        <f t="shared" si="8"/>
        <v>444</v>
      </c>
      <c r="L10" s="49"/>
      <c r="M10" s="49"/>
      <c r="N10" s="52">
        <f t="shared" ref="N10:V10" si="9">SUM(N11:N18)</f>
        <v>38</v>
      </c>
      <c r="O10" s="52">
        <f t="shared" si="9"/>
        <v>12</v>
      </c>
      <c r="P10" s="220">
        <f t="shared" si="9"/>
        <v>12</v>
      </c>
      <c r="Q10" s="52">
        <f t="shared" si="9"/>
        <v>274</v>
      </c>
      <c r="R10" s="52">
        <f t="shared" si="9"/>
        <v>408</v>
      </c>
      <c r="S10" s="52">
        <f t="shared" si="9"/>
        <v>221</v>
      </c>
      <c r="T10" s="52">
        <f t="shared" si="9"/>
        <v>350</v>
      </c>
      <c r="U10" s="52">
        <f t="shared" si="9"/>
        <v>0</v>
      </c>
      <c r="V10" s="52">
        <f t="shared" si="9"/>
        <v>0</v>
      </c>
    </row>
    <row r="11" spans="1:23" ht="12.75">
      <c r="A11" s="54" t="s">
        <v>49</v>
      </c>
      <c r="B11" s="55" t="s">
        <v>81</v>
      </c>
      <c r="C11" s="54" t="s">
        <v>28</v>
      </c>
      <c r="D11" s="56"/>
      <c r="E11" s="56"/>
      <c r="F11" s="61">
        <v>130</v>
      </c>
      <c r="G11" s="71"/>
      <c r="H11" s="70">
        <v>130</v>
      </c>
      <c r="I11" s="61">
        <v>114</v>
      </c>
      <c r="J11" s="61">
        <v>78</v>
      </c>
      <c r="K11" s="61">
        <v>36</v>
      </c>
      <c r="L11" s="71"/>
      <c r="M11" s="71"/>
      <c r="N11" s="61">
        <v>4</v>
      </c>
      <c r="O11" s="61">
        <v>6</v>
      </c>
      <c r="P11" s="490">
        <v>6</v>
      </c>
      <c r="Q11" s="27">
        <v>26</v>
      </c>
      <c r="R11" s="31">
        <v>104</v>
      </c>
      <c r="S11" s="29"/>
      <c r="T11" s="29"/>
      <c r="U11" s="29"/>
      <c r="V11" s="29"/>
    </row>
    <row r="12" spans="1:23" ht="12.75">
      <c r="A12" s="54" t="s">
        <v>51</v>
      </c>
      <c r="B12" s="55" t="s">
        <v>82</v>
      </c>
      <c r="C12" s="56"/>
      <c r="D12" s="54" t="s">
        <v>11</v>
      </c>
      <c r="E12" s="56"/>
      <c r="F12" s="61">
        <v>175</v>
      </c>
      <c r="G12" s="71"/>
      <c r="H12" s="70">
        <v>175</v>
      </c>
      <c r="I12" s="61">
        <v>171</v>
      </c>
      <c r="J12" s="61">
        <v>171</v>
      </c>
      <c r="K12" s="71"/>
      <c r="L12" s="71"/>
      <c r="M12" s="71"/>
      <c r="N12" s="61">
        <v>4</v>
      </c>
      <c r="O12" s="71"/>
      <c r="P12" s="145"/>
      <c r="Q12" s="27">
        <v>26</v>
      </c>
      <c r="R12" s="27">
        <v>40</v>
      </c>
      <c r="S12" s="27">
        <v>47</v>
      </c>
      <c r="T12" s="26">
        <v>62</v>
      </c>
      <c r="U12" s="29"/>
      <c r="V12" s="29"/>
    </row>
    <row r="13" spans="1:23" ht="12.75">
      <c r="A13" s="54" t="s">
        <v>83</v>
      </c>
      <c r="B13" s="55" t="s">
        <v>84</v>
      </c>
      <c r="C13" s="56"/>
      <c r="D13" s="54" t="s">
        <v>11</v>
      </c>
      <c r="E13" s="56"/>
      <c r="F13" s="61">
        <v>175</v>
      </c>
      <c r="G13" s="71"/>
      <c r="H13" s="70">
        <v>175</v>
      </c>
      <c r="I13" s="61">
        <v>171</v>
      </c>
      <c r="J13" s="61">
        <v>141</v>
      </c>
      <c r="K13" s="61">
        <v>30</v>
      </c>
      <c r="L13" s="71"/>
      <c r="M13" s="71"/>
      <c r="N13" s="61">
        <v>4</v>
      </c>
      <c r="O13" s="71"/>
      <c r="P13" s="145"/>
      <c r="Q13" s="27">
        <v>28</v>
      </c>
      <c r="R13" s="27">
        <v>34</v>
      </c>
      <c r="S13" s="27">
        <v>46</v>
      </c>
      <c r="T13" s="26">
        <v>67</v>
      </c>
      <c r="U13" s="29"/>
      <c r="V13" s="29"/>
    </row>
    <row r="14" spans="1:23" ht="12.75">
      <c r="A14" s="54" t="s">
        <v>85</v>
      </c>
      <c r="B14" s="55" t="s">
        <v>86</v>
      </c>
      <c r="C14" s="54" t="s">
        <v>28</v>
      </c>
      <c r="D14" s="54"/>
      <c r="E14" s="56"/>
      <c r="F14" s="61">
        <v>317</v>
      </c>
      <c r="G14" s="71"/>
      <c r="H14" s="70">
        <v>317</v>
      </c>
      <c r="I14" s="61">
        <v>285</v>
      </c>
      <c r="J14" s="61">
        <v>162</v>
      </c>
      <c r="K14" s="61">
        <v>123</v>
      </c>
      <c r="L14" s="71"/>
      <c r="M14" s="71"/>
      <c r="N14" s="61">
        <v>20</v>
      </c>
      <c r="O14" s="61">
        <v>6</v>
      </c>
      <c r="P14" s="490">
        <v>6</v>
      </c>
      <c r="Q14" s="27">
        <v>56</v>
      </c>
      <c r="R14" s="27">
        <v>99</v>
      </c>
      <c r="S14" s="27">
        <v>57</v>
      </c>
      <c r="T14" s="31">
        <v>105</v>
      </c>
      <c r="U14" s="29"/>
      <c r="V14" s="29"/>
    </row>
    <row r="15" spans="1:23" ht="12.75">
      <c r="A15" s="78" t="s">
        <v>87</v>
      </c>
      <c r="B15" s="227" t="s">
        <v>88</v>
      </c>
      <c r="C15" s="80"/>
      <c r="D15" s="78" t="s">
        <v>11</v>
      </c>
      <c r="E15" s="80"/>
      <c r="F15" s="83">
        <v>175</v>
      </c>
      <c r="G15" s="84"/>
      <c r="H15" s="88">
        <v>175</v>
      </c>
      <c r="I15" s="83">
        <v>171</v>
      </c>
      <c r="J15" s="83">
        <v>90</v>
      </c>
      <c r="K15" s="83">
        <v>81</v>
      </c>
      <c r="L15" s="84"/>
      <c r="M15" s="84"/>
      <c r="N15" s="83">
        <v>4</v>
      </c>
      <c r="O15" s="84"/>
      <c r="P15" s="166"/>
      <c r="Q15" s="9">
        <v>28</v>
      </c>
      <c r="R15" s="9">
        <v>49</v>
      </c>
      <c r="S15" s="9">
        <v>30</v>
      </c>
      <c r="T15" s="10">
        <v>68</v>
      </c>
      <c r="U15" s="11"/>
      <c r="V15" s="11"/>
      <c r="W15" s="8"/>
    </row>
    <row r="16" spans="1:23" ht="12.75">
      <c r="A16" s="54" t="s">
        <v>89</v>
      </c>
      <c r="B16" s="55" t="s">
        <v>50</v>
      </c>
      <c r="C16" s="56"/>
      <c r="D16" s="54" t="s">
        <v>11</v>
      </c>
      <c r="E16" s="54" t="s">
        <v>195</v>
      </c>
      <c r="F16" s="61">
        <v>171</v>
      </c>
      <c r="G16" s="71"/>
      <c r="H16" s="70">
        <v>171</v>
      </c>
      <c r="I16" s="61">
        <v>171</v>
      </c>
      <c r="J16" s="61"/>
      <c r="K16" s="61">
        <v>171</v>
      </c>
      <c r="L16" s="71"/>
      <c r="M16" s="71"/>
      <c r="N16" s="71"/>
      <c r="O16" s="71"/>
      <c r="P16" s="145"/>
      <c r="Q16" s="25">
        <v>36</v>
      </c>
      <c r="R16" s="25">
        <v>46</v>
      </c>
      <c r="S16" s="25">
        <v>41</v>
      </c>
      <c r="T16" s="26">
        <v>48</v>
      </c>
      <c r="U16" s="29"/>
      <c r="V16" s="29"/>
    </row>
    <row r="17" spans="1:23" ht="12.75">
      <c r="A17" s="54" t="s">
        <v>90</v>
      </c>
      <c r="B17" s="55" t="s">
        <v>91</v>
      </c>
      <c r="C17" s="56"/>
      <c r="D17" s="54" t="s">
        <v>11</v>
      </c>
      <c r="E17" s="56"/>
      <c r="F17" s="61">
        <v>74</v>
      </c>
      <c r="G17" s="71"/>
      <c r="H17" s="70">
        <v>74</v>
      </c>
      <c r="I17" s="61">
        <v>72</v>
      </c>
      <c r="J17" s="61">
        <v>72</v>
      </c>
      <c r="K17" s="61"/>
      <c r="L17" s="71"/>
      <c r="M17" s="71"/>
      <c r="N17" s="61">
        <v>2</v>
      </c>
      <c r="O17" s="71"/>
      <c r="P17" s="145"/>
      <c r="Q17" s="26">
        <v>74</v>
      </c>
      <c r="R17" s="29"/>
      <c r="S17" s="29"/>
      <c r="T17" s="29"/>
      <c r="U17" s="29"/>
      <c r="V17" s="29"/>
    </row>
    <row r="18" spans="1:23" ht="12.75">
      <c r="A18" s="54" t="s">
        <v>92</v>
      </c>
      <c r="B18" s="55" t="s">
        <v>93</v>
      </c>
      <c r="C18" s="56"/>
      <c r="D18" s="54"/>
      <c r="E18" s="54" t="s">
        <v>17</v>
      </c>
      <c r="F18" s="61">
        <v>36</v>
      </c>
      <c r="G18" s="71"/>
      <c r="H18" s="70">
        <v>36</v>
      </c>
      <c r="I18" s="61">
        <v>36</v>
      </c>
      <c r="J18" s="61">
        <v>33</v>
      </c>
      <c r="K18" s="61">
        <v>3</v>
      </c>
      <c r="L18" s="71"/>
      <c r="M18" s="71"/>
      <c r="N18" s="61"/>
      <c r="O18" s="71"/>
      <c r="P18" s="145"/>
      <c r="Q18" s="29"/>
      <c r="R18" s="25">
        <v>36</v>
      </c>
      <c r="S18" s="29"/>
      <c r="T18" s="29"/>
      <c r="U18" s="29"/>
      <c r="V18" s="29"/>
    </row>
    <row r="19" spans="1:23" ht="12.75">
      <c r="A19" s="62"/>
      <c r="B19" s="50" t="s">
        <v>94</v>
      </c>
      <c r="C19" s="51">
        <v>1</v>
      </c>
      <c r="D19" s="51">
        <v>5</v>
      </c>
      <c r="E19" s="51">
        <v>1</v>
      </c>
      <c r="F19" s="52">
        <f>SUM(F20:F26)</f>
        <v>789</v>
      </c>
      <c r="G19" s="62"/>
      <c r="H19" s="52">
        <f t="shared" ref="H19:K19" si="10">SUM(H20:H26)</f>
        <v>789</v>
      </c>
      <c r="I19" s="52">
        <f t="shared" si="10"/>
        <v>753</v>
      </c>
      <c r="J19" s="52">
        <f t="shared" si="10"/>
        <v>227</v>
      </c>
      <c r="K19" s="52">
        <f t="shared" si="10"/>
        <v>169</v>
      </c>
      <c r="L19" s="62"/>
      <c r="M19" s="62"/>
      <c r="N19" s="52">
        <f t="shared" ref="N19:V19" si="11">SUM(N20:N26)</f>
        <v>24</v>
      </c>
      <c r="O19" s="52">
        <f t="shared" si="11"/>
        <v>6</v>
      </c>
      <c r="P19" s="220">
        <f t="shared" si="11"/>
        <v>6</v>
      </c>
      <c r="Q19" s="52">
        <f t="shared" si="11"/>
        <v>128</v>
      </c>
      <c r="R19" s="52">
        <f t="shared" si="11"/>
        <v>132</v>
      </c>
      <c r="S19" s="52">
        <f t="shared" si="11"/>
        <v>95</v>
      </c>
      <c r="T19" s="52">
        <f t="shared" si="11"/>
        <v>164</v>
      </c>
      <c r="U19" s="52">
        <f t="shared" si="11"/>
        <v>185</v>
      </c>
      <c r="V19" s="52">
        <f t="shared" si="11"/>
        <v>85</v>
      </c>
    </row>
    <row r="20" spans="1:23" ht="12.75">
      <c r="A20" s="54" t="s">
        <v>95</v>
      </c>
      <c r="B20" s="55" t="s">
        <v>96</v>
      </c>
      <c r="C20" s="56"/>
      <c r="D20" s="54" t="s">
        <v>11</v>
      </c>
      <c r="E20" s="56"/>
      <c r="F20" s="61">
        <v>112</v>
      </c>
      <c r="G20" s="71"/>
      <c r="H20" s="70">
        <v>112</v>
      </c>
      <c r="I20" s="61">
        <v>108</v>
      </c>
      <c r="J20" s="61">
        <v>45</v>
      </c>
      <c r="K20" s="61">
        <v>63</v>
      </c>
      <c r="L20" s="71"/>
      <c r="M20" s="71"/>
      <c r="N20" s="61">
        <v>4</v>
      </c>
      <c r="O20" s="71"/>
      <c r="P20" s="145"/>
      <c r="Q20" s="27">
        <v>28</v>
      </c>
      <c r="R20" s="27">
        <v>34</v>
      </c>
      <c r="S20" s="27">
        <v>18</v>
      </c>
      <c r="T20" s="26">
        <v>32</v>
      </c>
      <c r="U20" s="29"/>
      <c r="V20" s="29"/>
    </row>
    <row r="21" spans="1:23" ht="12.75">
      <c r="A21" s="54" t="s">
        <v>97</v>
      </c>
      <c r="B21" s="55" t="s">
        <v>98</v>
      </c>
      <c r="C21" s="54" t="s">
        <v>28</v>
      </c>
      <c r="D21" s="54"/>
      <c r="E21" s="56"/>
      <c r="F21" s="61">
        <v>196</v>
      </c>
      <c r="G21" s="71"/>
      <c r="H21" s="70">
        <v>196</v>
      </c>
      <c r="I21" s="61">
        <v>180</v>
      </c>
      <c r="J21" s="61">
        <v>83</v>
      </c>
      <c r="K21" s="61">
        <v>97</v>
      </c>
      <c r="L21" s="71"/>
      <c r="M21" s="71"/>
      <c r="N21" s="61">
        <v>4</v>
      </c>
      <c r="O21" s="61">
        <v>6</v>
      </c>
      <c r="P21" s="490">
        <v>6</v>
      </c>
      <c r="Q21" s="27">
        <v>42</v>
      </c>
      <c r="R21" s="27">
        <v>44</v>
      </c>
      <c r="S21" s="27">
        <v>35</v>
      </c>
      <c r="T21" s="31">
        <v>75</v>
      </c>
      <c r="U21" s="29"/>
      <c r="V21" s="29"/>
    </row>
    <row r="22" spans="1:23" ht="12.75">
      <c r="A22" s="54" t="s">
        <v>99</v>
      </c>
      <c r="B22" s="55" t="s">
        <v>100</v>
      </c>
      <c r="C22" s="56"/>
      <c r="D22" s="54" t="s">
        <v>11</v>
      </c>
      <c r="E22" s="56"/>
      <c r="F22" s="61">
        <v>118</v>
      </c>
      <c r="G22" s="71"/>
      <c r="H22" s="70">
        <v>118</v>
      </c>
      <c r="I22" s="61">
        <v>114</v>
      </c>
      <c r="J22" s="124"/>
      <c r="K22" s="124"/>
      <c r="L22" s="71"/>
      <c r="M22" s="71"/>
      <c r="N22" s="61">
        <v>4</v>
      </c>
      <c r="O22" s="71"/>
      <c r="P22" s="145"/>
      <c r="Q22" s="27"/>
      <c r="R22" s="27"/>
      <c r="S22" s="27">
        <v>42</v>
      </c>
      <c r="T22" s="27">
        <v>57</v>
      </c>
      <c r="U22" s="26">
        <v>19</v>
      </c>
      <c r="V22" s="29"/>
    </row>
    <row r="23" spans="1:23" ht="12.75">
      <c r="A23" s="54" t="s">
        <v>101</v>
      </c>
      <c r="B23" s="55" t="s">
        <v>102</v>
      </c>
      <c r="C23" s="54"/>
      <c r="D23" s="54" t="s">
        <v>11</v>
      </c>
      <c r="E23" s="56"/>
      <c r="F23" s="61">
        <v>76</v>
      </c>
      <c r="G23" s="71"/>
      <c r="H23" s="70">
        <v>76</v>
      </c>
      <c r="I23" s="61">
        <v>72</v>
      </c>
      <c r="J23" s="124"/>
      <c r="K23" s="124"/>
      <c r="L23" s="71"/>
      <c r="M23" s="71"/>
      <c r="N23" s="61">
        <v>4</v>
      </c>
      <c r="O23" s="71"/>
      <c r="P23" s="145"/>
      <c r="Q23" s="27">
        <v>22</v>
      </c>
      <c r="R23" s="26">
        <v>54</v>
      </c>
      <c r="S23" s="29"/>
      <c r="T23" s="29"/>
      <c r="U23" s="27"/>
      <c r="V23" s="23"/>
    </row>
    <row r="24" spans="1:23" ht="12.75">
      <c r="A24" s="54" t="s">
        <v>103</v>
      </c>
      <c r="B24" s="55" t="s">
        <v>194</v>
      </c>
      <c r="C24" s="56"/>
      <c r="D24" s="54" t="s">
        <v>11</v>
      </c>
      <c r="E24" s="56"/>
      <c r="F24" s="61">
        <v>175</v>
      </c>
      <c r="G24" s="71"/>
      <c r="H24" s="70">
        <v>175</v>
      </c>
      <c r="I24" s="61">
        <v>171</v>
      </c>
      <c r="J24" s="124"/>
      <c r="K24" s="124"/>
      <c r="L24" s="71"/>
      <c r="M24" s="71"/>
      <c r="N24" s="61">
        <v>4</v>
      </c>
      <c r="O24" s="71"/>
      <c r="P24" s="145"/>
      <c r="Q24" s="29"/>
      <c r="R24" s="29"/>
      <c r="S24" s="29"/>
      <c r="T24" s="27"/>
      <c r="U24" s="27">
        <v>90</v>
      </c>
      <c r="V24" s="26">
        <v>85</v>
      </c>
    </row>
    <row r="25" spans="1:23" ht="12.75">
      <c r="A25" s="54" t="s">
        <v>105</v>
      </c>
      <c r="B25" s="55" t="s">
        <v>109</v>
      </c>
      <c r="C25" s="56"/>
      <c r="D25" s="54" t="s">
        <v>11</v>
      </c>
      <c r="E25" s="56"/>
      <c r="F25" s="61">
        <v>76</v>
      </c>
      <c r="G25" s="71"/>
      <c r="H25" s="70">
        <v>76</v>
      </c>
      <c r="I25" s="61">
        <v>72</v>
      </c>
      <c r="J25" s="61">
        <v>63</v>
      </c>
      <c r="K25" s="61">
        <v>9</v>
      </c>
      <c r="L25" s="71"/>
      <c r="M25" s="71"/>
      <c r="N25" s="61">
        <v>4</v>
      </c>
      <c r="O25" s="71"/>
      <c r="P25" s="145"/>
      <c r="Q25" s="29"/>
      <c r="R25" s="29"/>
      <c r="S25" s="29"/>
      <c r="T25" s="29"/>
      <c r="U25" s="26">
        <v>76</v>
      </c>
      <c r="V25" s="29"/>
    </row>
    <row r="26" spans="1:23" ht="12.75">
      <c r="A26" s="54" t="s">
        <v>108</v>
      </c>
      <c r="B26" s="55" t="s">
        <v>106</v>
      </c>
      <c r="C26" s="56"/>
      <c r="D26" s="54"/>
      <c r="E26" s="54" t="s">
        <v>17</v>
      </c>
      <c r="F26" s="61">
        <v>36</v>
      </c>
      <c r="G26" s="71"/>
      <c r="H26" s="70">
        <v>36</v>
      </c>
      <c r="I26" s="61">
        <v>36</v>
      </c>
      <c r="J26" s="61">
        <v>36</v>
      </c>
      <c r="K26" s="71"/>
      <c r="L26" s="71"/>
      <c r="M26" s="71"/>
      <c r="N26" s="71"/>
      <c r="O26" s="71"/>
      <c r="P26" s="145"/>
      <c r="Q26" s="25">
        <v>36</v>
      </c>
      <c r="R26" s="29"/>
      <c r="S26" s="29"/>
      <c r="T26" s="29"/>
      <c r="U26" s="29"/>
      <c r="V26" s="29"/>
    </row>
    <row r="27" spans="1:23" ht="17.25" customHeight="1">
      <c r="A27" s="512"/>
      <c r="B27" s="513" t="s">
        <v>107</v>
      </c>
      <c r="C27" s="512"/>
      <c r="D27" s="512"/>
      <c r="E27" s="512">
        <v>3</v>
      </c>
      <c r="F27" s="514">
        <f>SUM(F28:F30)</f>
        <v>110</v>
      </c>
      <c r="G27" s="514"/>
      <c r="H27" s="514">
        <f t="shared" ref="H27:I27" si="12">SUM(H28:H30)</f>
        <v>110</v>
      </c>
      <c r="I27" s="514">
        <f t="shared" si="12"/>
        <v>108</v>
      </c>
      <c r="J27" s="514"/>
      <c r="K27" s="514"/>
      <c r="L27" s="514"/>
      <c r="M27" s="514"/>
      <c r="N27" s="514">
        <f>SUM(N28:N29)</f>
        <v>2</v>
      </c>
      <c r="O27" s="514"/>
      <c r="P27" s="515"/>
      <c r="Q27" s="514"/>
      <c r="R27" s="514"/>
      <c r="S27" s="514"/>
      <c r="T27" s="514"/>
      <c r="U27" s="514">
        <f>SUM(U28)</f>
        <v>17</v>
      </c>
      <c r="V27" s="514">
        <f>SUM(V28:V30)</f>
        <v>93</v>
      </c>
      <c r="W27" s="19"/>
    </row>
    <row r="28" spans="1:23" ht="12.75">
      <c r="A28" s="61" t="s">
        <v>177</v>
      </c>
      <c r="B28" s="77" t="s">
        <v>360</v>
      </c>
      <c r="C28" s="61"/>
      <c r="D28" s="61"/>
      <c r="E28" s="61" t="s">
        <v>17</v>
      </c>
      <c r="F28" s="61">
        <v>38</v>
      </c>
      <c r="G28" s="71"/>
      <c r="H28" s="70">
        <v>38</v>
      </c>
      <c r="I28" s="61">
        <v>36</v>
      </c>
      <c r="J28" s="528"/>
      <c r="K28" s="528"/>
      <c r="L28" s="71"/>
      <c r="M28" s="71"/>
      <c r="N28" s="61">
        <v>2</v>
      </c>
      <c r="O28" s="71"/>
      <c r="P28" s="145"/>
      <c r="Q28" s="248"/>
      <c r="R28" s="248"/>
      <c r="S28" s="248"/>
      <c r="T28" s="248"/>
      <c r="U28" s="23">
        <v>17</v>
      </c>
      <c r="V28" s="25">
        <v>21</v>
      </c>
      <c r="W28" s="19"/>
    </row>
    <row r="29" spans="1:23" ht="12.75">
      <c r="A29" s="83" t="s">
        <v>361</v>
      </c>
      <c r="B29" s="340" t="s">
        <v>378</v>
      </c>
      <c r="C29" s="83"/>
      <c r="D29" s="83"/>
      <c r="E29" s="83" t="s">
        <v>17</v>
      </c>
      <c r="F29" s="83">
        <v>36</v>
      </c>
      <c r="G29" s="84"/>
      <c r="H29" s="88">
        <v>36</v>
      </c>
      <c r="I29" s="83">
        <v>36</v>
      </c>
      <c r="J29" s="536"/>
      <c r="K29" s="536"/>
      <c r="L29" s="84"/>
      <c r="M29" s="84"/>
      <c r="N29" s="84"/>
      <c r="O29" s="84"/>
      <c r="P29" s="166"/>
      <c r="Q29" s="244"/>
      <c r="R29" s="244"/>
      <c r="S29" s="244"/>
      <c r="T29" s="244"/>
      <c r="U29" s="33"/>
      <c r="V29" s="12">
        <v>36</v>
      </c>
      <c r="W29" s="19"/>
    </row>
    <row r="30" spans="1:23" ht="25.5">
      <c r="A30" s="83" t="s">
        <v>379</v>
      </c>
      <c r="B30" s="340" t="s">
        <v>380</v>
      </c>
      <c r="C30" s="83"/>
      <c r="D30" s="83"/>
      <c r="E30" s="83" t="s">
        <v>17</v>
      </c>
      <c r="F30" s="83">
        <v>36</v>
      </c>
      <c r="G30" s="84"/>
      <c r="H30" s="88">
        <v>36</v>
      </c>
      <c r="I30" s="83">
        <v>36</v>
      </c>
      <c r="J30" s="536"/>
      <c r="K30" s="536"/>
      <c r="L30" s="84"/>
      <c r="M30" s="84"/>
      <c r="N30" s="84"/>
      <c r="O30" s="84"/>
      <c r="P30" s="166"/>
      <c r="Q30" s="244"/>
      <c r="R30" s="244"/>
      <c r="S30" s="244"/>
      <c r="T30" s="244"/>
      <c r="U30" s="33"/>
      <c r="V30" s="12">
        <v>36</v>
      </c>
      <c r="W30" s="19"/>
    </row>
    <row r="31" spans="1:23" ht="12.75">
      <c r="A31" s="38" t="s">
        <v>9</v>
      </c>
      <c r="B31" s="39" t="s">
        <v>270</v>
      </c>
      <c r="C31" s="38">
        <v>1</v>
      </c>
      <c r="D31" s="38">
        <v>6</v>
      </c>
      <c r="E31" s="38">
        <v>3</v>
      </c>
      <c r="F31" s="40">
        <f t="shared" ref="F31:K31" si="13">SUM(F32:F41)</f>
        <v>412</v>
      </c>
      <c r="G31" s="40">
        <f t="shared" si="13"/>
        <v>58</v>
      </c>
      <c r="H31" s="40">
        <f t="shared" si="13"/>
        <v>354</v>
      </c>
      <c r="I31" s="40">
        <f t="shared" si="13"/>
        <v>336</v>
      </c>
      <c r="J31" s="40">
        <f t="shared" si="13"/>
        <v>158</v>
      </c>
      <c r="K31" s="40">
        <f t="shared" si="13"/>
        <v>108</v>
      </c>
      <c r="L31" s="40"/>
      <c r="M31" s="40"/>
      <c r="N31" s="40">
        <f t="shared" ref="N31:V31" si="14">SUM(N32:N41)</f>
        <v>6</v>
      </c>
      <c r="O31" s="40">
        <f t="shared" si="14"/>
        <v>6</v>
      </c>
      <c r="P31" s="137">
        <f t="shared" si="14"/>
        <v>6</v>
      </c>
      <c r="Q31" s="40">
        <f t="shared" si="14"/>
        <v>68</v>
      </c>
      <c r="R31" s="40">
        <f t="shared" si="14"/>
        <v>88</v>
      </c>
      <c r="S31" s="40">
        <f t="shared" si="14"/>
        <v>90</v>
      </c>
      <c r="T31" s="40">
        <f t="shared" si="14"/>
        <v>0</v>
      </c>
      <c r="U31" s="40">
        <f t="shared" si="14"/>
        <v>36</v>
      </c>
      <c r="V31" s="40">
        <f t="shared" si="14"/>
        <v>130</v>
      </c>
    </row>
    <row r="32" spans="1:23" ht="12.75">
      <c r="A32" s="54" t="s">
        <v>10</v>
      </c>
      <c r="B32" s="77" t="s">
        <v>363</v>
      </c>
      <c r="C32" s="61"/>
      <c r="D32" s="61" t="s">
        <v>11</v>
      </c>
      <c r="E32" s="71"/>
      <c r="F32" s="61">
        <v>46</v>
      </c>
      <c r="G32" s="61">
        <v>8</v>
      </c>
      <c r="H32" s="70">
        <v>38</v>
      </c>
      <c r="I32" s="61">
        <v>36</v>
      </c>
      <c r="J32" s="61">
        <v>28</v>
      </c>
      <c r="K32" s="61">
        <v>8</v>
      </c>
      <c r="L32" s="71"/>
      <c r="M32" s="71"/>
      <c r="N32" s="61">
        <v>2</v>
      </c>
      <c r="O32" s="71"/>
      <c r="P32" s="145"/>
      <c r="Q32" s="29"/>
      <c r="R32" s="29"/>
      <c r="S32" s="26">
        <v>46</v>
      </c>
      <c r="T32" s="29"/>
      <c r="U32" s="29"/>
      <c r="V32" s="29"/>
    </row>
    <row r="33" spans="1:23" ht="12.75">
      <c r="A33" s="54" t="s">
        <v>12</v>
      </c>
      <c r="B33" s="77" t="s">
        <v>53</v>
      </c>
      <c r="C33" s="61"/>
      <c r="D33" s="61" t="s">
        <v>11</v>
      </c>
      <c r="E33" s="71"/>
      <c r="F33" s="61">
        <v>46</v>
      </c>
      <c r="G33" s="61">
        <v>8</v>
      </c>
      <c r="H33" s="70">
        <v>38</v>
      </c>
      <c r="I33" s="61">
        <v>36</v>
      </c>
      <c r="J33" s="61">
        <v>30</v>
      </c>
      <c r="K33" s="61">
        <v>6</v>
      </c>
      <c r="L33" s="71"/>
      <c r="M33" s="71"/>
      <c r="N33" s="61">
        <v>2</v>
      </c>
      <c r="O33" s="61"/>
      <c r="P33" s="490"/>
      <c r="Q33" s="27">
        <v>22</v>
      </c>
      <c r="R33" s="26">
        <v>24</v>
      </c>
      <c r="S33" s="29"/>
      <c r="T33" s="29"/>
      <c r="U33" s="29"/>
      <c r="V33" s="29"/>
    </row>
    <row r="34" spans="1:23" ht="12.75">
      <c r="A34" s="54" t="s">
        <v>13</v>
      </c>
      <c r="B34" s="77" t="s">
        <v>364</v>
      </c>
      <c r="C34" s="61"/>
      <c r="D34" s="61" t="s">
        <v>11</v>
      </c>
      <c r="E34" s="71"/>
      <c r="F34" s="61">
        <v>42</v>
      </c>
      <c r="G34" s="61">
        <v>8</v>
      </c>
      <c r="H34" s="70">
        <v>34</v>
      </c>
      <c r="I34" s="61">
        <v>32</v>
      </c>
      <c r="J34" s="61"/>
      <c r="K34" s="61">
        <v>32</v>
      </c>
      <c r="L34" s="71"/>
      <c r="M34" s="71"/>
      <c r="N34" s="61">
        <v>2</v>
      </c>
      <c r="O34" s="71"/>
      <c r="P34" s="145"/>
      <c r="Q34" s="29"/>
      <c r="R34" s="29"/>
      <c r="S34" s="29"/>
      <c r="T34" s="29"/>
      <c r="U34" s="27">
        <v>20</v>
      </c>
      <c r="V34" s="26">
        <v>22</v>
      </c>
    </row>
    <row r="35" spans="1:23" ht="12.75">
      <c r="A35" s="54" t="s">
        <v>14</v>
      </c>
      <c r="B35" s="77" t="s">
        <v>16</v>
      </c>
      <c r="C35" s="71"/>
      <c r="D35" s="61" t="s">
        <v>11</v>
      </c>
      <c r="E35" s="71"/>
      <c r="F35" s="61">
        <v>44</v>
      </c>
      <c r="G35" s="61">
        <v>8</v>
      </c>
      <c r="H35" s="70">
        <v>36</v>
      </c>
      <c r="I35" s="61">
        <v>36</v>
      </c>
      <c r="J35" s="124"/>
      <c r="K35" s="124"/>
      <c r="L35" s="71"/>
      <c r="M35" s="71"/>
      <c r="N35" s="61"/>
      <c r="O35" s="71"/>
      <c r="P35" s="145"/>
      <c r="Q35" s="29"/>
      <c r="R35" s="29"/>
      <c r="S35" s="26">
        <v>44</v>
      </c>
      <c r="T35" s="29"/>
      <c r="U35" s="29"/>
      <c r="V35" s="29"/>
    </row>
    <row r="36" spans="1:23" ht="12.75">
      <c r="A36" s="54" t="s">
        <v>15</v>
      </c>
      <c r="B36" s="77" t="s">
        <v>50</v>
      </c>
      <c r="C36" s="71"/>
      <c r="D36" s="61"/>
      <c r="E36" s="61" t="s">
        <v>21</v>
      </c>
      <c r="F36" s="61">
        <v>40</v>
      </c>
      <c r="G36" s="61"/>
      <c r="H36" s="70">
        <v>40</v>
      </c>
      <c r="I36" s="61">
        <v>40</v>
      </c>
      <c r="J36" s="61"/>
      <c r="K36" s="61">
        <v>40</v>
      </c>
      <c r="L36" s="71"/>
      <c r="M36" s="71"/>
      <c r="N36" s="61"/>
      <c r="O36" s="71"/>
      <c r="P36" s="145"/>
      <c r="Q36" s="29"/>
      <c r="R36" s="29"/>
      <c r="S36" s="29"/>
      <c r="T36" s="29"/>
      <c r="U36" s="25">
        <v>16</v>
      </c>
      <c r="V36" s="25">
        <v>24</v>
      </c>
    </row>
    <row r="37" spans="1:23" ht="12.75">
      <c r="A37" s="54"/>
      <c r="B37" s="552" t="s">
        <v>128</v>
      </c>
      <c r="C37" s="71"/>
      <c r="D37" s="61"/>
      <c r="E37" s="71"/>
      <c r="F37" s="61"/>
      <c r="G37" s="61"/>
      <c r="H37" s="70"/>
      <c r="I37" s="61"/>
      <c r="J37" s="61"/>
      <c r="K37" s="61"/>
      <c r="L37" s="71"/>
      <c r="M37" s="71"/>
      <c r="N37" s="61"/>
      <c r="O37" s="71"/>
      <c r="P37" s="145"/>
      <c r="Q37" s="29"/>
      <c r="R37" s="29"/>
      <c r="S37" s="29"/>
      <c r="T37" s="29"/>
      <c r="U37" s="29"/>
      <c r="V37" s="29"/>
    </row>
    <row r="38" spans="1:23" ht="12.75">
      <c r="A38" s="54" t="s">
        <v>19</v>
      </c>
      <c r="B38" s="109" t="s">
        <v>365</v>
      </c>
      <c r="C38" s="61" t="s">
        <v>28</v>
      </c>
      <c r="D38" s="61"/>
      <c r="E38" s="71"/>
      <c r="F38" s="61">
        <v>60</v>
      </c>
      <c r="G38" s="61">
        <v>8</v>
      </c>
      <c r="H38" s="70">
        <v>52</v>
      </c>
      <c r="I38" s="61">
        <v>40</v>
      </c>
      <c r="J38" s="61">
        <v>30</v>
      </c>
      <c r="K38" s="61">
        <v>10</v>
      </c>
      <c r="L38" s="71"/>
      <c r="M38" s="71"/>
      <c r="N38" s="61"/>
      <c r="O38" s="61">
        <v>6</v>
      </c>
      <c r="P38" s="490">
        <v>6</v>
      </c>
      <c r="Q38" s="27">
        <v>24</v>
      </c>
      <c r="R38" s="31">
        <v>36</v>
      </c>
      <c r="S38" s="29"/>
      <c r="T38" s="29"/>
      <c r="U38" s="29"/>
      <c r="V38" s="29"/>
    </row>
    <row r="39" spans="1:23" ht="12.75">
      <c r="A39" s="54" t="s">
        <v>54</v>
      </c>
      <c r="B39" s="77" t="s">
        <v>52</v>
      </c>
      <c r="C39" s="61"/>
      <c r="D39" s="61" t="s">
        <v>11</v>
      </c>
      <c r="E39" s="71"/>
      <c r="F39" s="61">
        <v>42</v>
      </c>
      <c r="G39" s="61">
        <v>8</v>
      </c>
      <c r="H39" s="70">
        <v>34</v>
      </c>
      <c r="I39" s="61">
        <v>34</v>
      </c>
      <c r="J39" s="124"/>
      <c r="K39" s="124"/>
      <c r="L39" s="71"/>
      <c r="M39" s="71"/>
      <c r="N39" s="61"/>
      <c r="O39" s="71"/>
      <c r="P39" s="145"/>
      <c r="Q39" s="29"/>
      <c r="R39" s="29"/>
      <c r="S39" s="29"/>
      <c r="T39" s="29"/>
      <c r="U39" s="29"/>
      <c r="V39" s="26">
        <v>42</v>
      </c>
    </row>
    <row r="40" spans="1:23" ht="12.75">
      <c r="A40" s="54" t="s">
        <v>126</v>
      </c>
      <c r="B40" s="77" t="s">
        <v>366</v>
      </c>
      <c r="C40" s="71"/>
      <c r="D40" s="61"/>
      <c r="E40" s="61" t="s">
        <v>17</v>
      </c>
      <c r="F40" s="61">
        <v>50</v>
      </c>
      <c r="G40" s="61">
        <v>2</v>
      </c>
      <c r="H40" s="70">
        <v>48</v>
      </c>
      <c r="I40" s="61">
        <v>48</v>
      </c>
      <c r="J40" s="61">
        <v>44</v>
      </c>
      <c r="K40" s="61">
        <v>4</v>
      </c>
      <c r="L40" s="71"/>
      <c r="M40" s="71"/>
      <c r="N40" s="71"/>
      <c r="O40" s="71"/>
      <c r="P40" s="145"/>
      <c r="Q40" s="27">
        <v>22</v>
      </c>
      <c r="R40" s="25">
        <v>28</v>
      </c>
      <c r="S40" s="29"/>
      <c r="T40" s="29"/>
      <c r="U40" s="29"/>
      <c r="V40" s="29"/>
    </row>
    <row r="41" spans="1:23" ht="12.75">
      <c r="A41" s="54" t="s">
        <v>127</v>
      </c>
      <c r="B41" s="77" t="s">
        <v>367</v>
      </c>
      <c r="C41" s="71"/>
      <c r="D41" s="61" t="s">
        <v>11</v>
      </c>
      <c r="E41" s="71"/>
      <c r="F41" s="61">
        <v>42</v>
      </c>
      <c r="G41" s="61">
        <v>8</v>
      </c>
      <c r="H41" s="70">
        <v>34</v>
      </c>
      <c r="I41" s="61">
        <v>34</v>
      </c>
      <c r="J41" s="61">
        <v>26</v>
      </c>
      <c r="K41" s="61">
        <v>8</v>
      </c>
      <c r="L41" s="71"/>
      <c r="M41" s="71"/>
      <c r="N41" s="61"/>
      <c r="O41" s="71"/>
      <c r="P41" s="145"/>
      <c r="Q41" s="29"/>
      <c r="R41" s="29"/>
      <c r="S41" s="29"/>
      <c r="T41" s="29"/>
      <c r="U41" s="29"/>
      <c r="V41" s="26">
        <v>42</v>
      </c>
    </row>
    <row r="42" spans="1:23" ht="12.75">
      <c r="A42" s="73" t="s">
        <v>22</v>
      </c>
      <c r="B42" s="238" t="s">
        <v>123</v>
      </c>
      <c r="C42" s="73">
        <v>4</v>
      </c>
      <c r="D42" s="73">
        <v>4</v>
      </c>
      <c r="E42" s="75"/>
      <c r="F42" s="75">
        <f>SUM(F44,F49)</f>
        <v>1792</v>
      </c>
      <c r="G42" s="75">
        <f>SUM(G43)</f>
        <v>60</v>
      </c>
      <c r="H42" s="75">
        <f>SUM(H44,H49)</f>
        <v>1732</v>
      </c>
      <c r="I42" s="75">
        <f t="shared" ref="I42:L42" si="15">SUM(I43)</f>
        <v>280</v>
      </c>
      <c r="J42" s="75">
        <f t="shared" si="15"/>
        <v>186</v>
      </c>
      <c r="K42" s="75">
        <f t="shared" si="15"/>
        <v>94</v>
      </c>
      <c r="L42" s="75">
        <f t="shared" si="15"/>
        <v>360</v>
      </c>
      <c r="M42" s="75">
        <f>SUM(M44,M49)</f>
        <v>1044</v>
      </c>
      <c r="N42" s="75">
        <f t="shared" ref="N42:V42" si="16">SUM(N43)</f>
        <v>12</v>
      </c>
      <c r="O42" s="75">
        <f t="shared" si="16"/>
        <v>12</v>
      </c>
      <c r="P42" s="119">
        <f t="shared" si="16"/>
        <v>24</v>
      </c>
      <c r="Q42" s="75">
        <f t="shared" si="16"/>
        <v>142</v>
      </c>
      <c r="R42" s="75">
        <f t="shared" si="16"/>
        <v>236</v>
      </c>
      <c r="S42" s="75">
        <f t="shared" si="16"/>
        <v>206</v>
      </c>
      <c r="T42" s="75">
        <f t="shared" si="16"/>
        <v>350</v>
      </c>
      <c r="U42" s="75">
        <f t="shared" si="16"/>
        <v>374</v>
      </c>
      <c r="V42" s="75">
        <f t="shared" si="16"/>
        <v>88</v>
      </c>
    </row>
    <row r="43" spans="1:23" ht="12.75">
      <c r="A43" s="557" t="s">
        <v>23</v>
      </c>
      <c r="B43" s="558" t="s">
        <v>24</v>
      </c>
      <c r="C43" s="557">
        <v>4</v>
      </c>
      <c r="D43" s="557">
        <v>4</v>
      </c>
      <c r="E43" s="559"/>
      <c r="F43" s="559">
        <f t="shared" ref="F43:V43" si="17">SUM(F44,F49)</f>
        <v>1792</v>
      </c>
      <c r="G43" s="559">
        <f t="shared" si="17"/>
        <v>60</v>
      </c>
      <c r="H43" s="559">
        <f t="shared" si="17"/>
        <v>1732</v>
      </c>
      <c r="I43" s="559">
        <f t="shared" si="17"/>
        <v>280</v>
      </c>
      <c r="J43" s="559">
        <f t="shared" si="17"/>
        <v>186</v>
      </c>
      <c r="K43" s="559">
        <f t="shared" si="17"/>
        <v>94</v>
      </c>
      <c r="L43" s="559">
        <f t="shared" si="17"/>
        <v>360</v>
      </c>
      <c r="M43" s="559">
        <f t="shared" si="17"/>
        <v>1044</v>
      </c>
      <c r="N43" s="559">
        <f t="shared" si="17"/>
        <v>12</v>
      </c>
      <c r="O43" s="559">
        <f t="shared" si="17"/>
        <v>12</v>
      </c>
      <c r="P43" s="560">
        <f t="shared" si="17"/>
        <v>24</v>
      </c>
      <c r="Q43" s="559">
        <f t="shared" si="17"/>
        <v>142</v>
      </c>
      <c r="R43" s="559">
        <f t="shared" si="17"/>
        <v>236</v>
      </c>
      <c r="S43" s="559">
        <f t="shared" si="17"/>
        <v>206</v>
      </c>
      <c r="T43" s="559">
        <f t="shared" si="17"/>
        <v>350</v>
      </c>
      <c r="U43" s="559">
        <f t="shared" si="17"/>
        <v>374</v>
      </c>
      <c r="V43" s="559">
        <f t="shared" si="17"/>
        <v>88</v>
      </c>
      <c r="W43" s="19"/>
    </row>
    <row r="44" spans="1:23" ht="25.5">
      <c r="A44" s="92" t="s">
        <v>25</v>
      </c>
      <c r="B44" s="93" t="s">
        <v>368</v>
      </c>
      <c r="C44" s="92">
        <v>2</v>
      </c>
      <c r="D44" s="92">
        <v>2</v>
      </c>
      <c r="E44" s="94"/>
      <c r="F44" s="94">
        <f t="shared" ref="F44:V44" si="18">SUM(F45:F48)</f>
        <v>878</v>
      </c>
      <c r="G44" s="94">
        <f t="shared" si="18"/>
        <v>30</v>
      </c>
      <c r="H44" s="94">
        <f t="shared" si="18"/>
        <v>848</v>
      </c>
      <c r="I44" s="94">
        <f t="shared" si="18"/>
        <v>140</v>
      </c>
      <c r="J44" s="94">
        <f t="shared" si="18"/>
        <v>89</v>
      </c>
      <c r="K44" s="94">
        <f t="shared" si="18"/>
        <v>51</v>
      </c>
      <c r="L44" s="94">
        <f t="shared" si="18"/>
        <v>252</v>
      </c>
      <c r="M44" s="94">
        <f t="shared" si="18"/>
        <v>432</v>
      </c>
      <c r="N44" s="94">
        <f t="shared" si="18"/>
        <v>6</v>
      </c>
      <c r="O44" s="94">
        <f t="shared" si="18"/>
        <v>6</v>
      </c>
      <c r="P44" s="170">
        <f t="shared" si="18"/>
        <v>12</v>
      </c>
      <c r="Q44" s="94">
        <f t="shared" si="18"/>
        <v>142</v>
      </c>
      <c r="R44" s="94">
        <f t="shared" si="18"/>
        <v>236</v>
      </c>
      <c r="S44" s="94">
        <f t="shared" si="18"/>
        <v>206</v>
      </c>
      <c r="T44" s="94">
        <f t="shared" si="18"/>
        <v>294</v>
      </c>
      <c r="U44" s="94">
        <f t="shared" si="18"/>
        <v>0</v>
      </c>
      <c r="V44" s="94">
        <f t="shared" si="18"/>
        <v>0</v>
      </c>
    </row>
    <row r="45" spans="1:23" ht="12.75">
      <c r="A45" s="54" t="s">
        <v>27</v>
      </c>
      <c r="B45" s="55" t="s">
        <v>369</v>
      </c>
      <c r="C45" s="214" t="s">
        <v>381</v>
      </c>
      <c r="D45" s="54"/>
      <c r="E45" s="56"/>
      <c r="F45" s="54">
        <v>188</v>
      </c>
      <c r="G45" s="54">
        <v>30</v>
      </c>
      <c r="H45" s="37">
        <v>158</v>
      </c>
      <c r="I45" s="54">
        <v>140</v>
      </c>
      <c r="J45" s="54">
        <v>89</v>
      </c>
      <c r="K45" s="54">
        <v>51</v>
      </c>
      <c r="L45" s="54"/>
      <c r="M45" s="54"/>
      <c r="N45" s="54">
        <v>6</v>
      </c>
      <c r="O45" s="54">
        <v>6</v>
      </c>
      <c r="P45" s="225">
        <v>6</v>
      </c>
      <c r="Q45" s="27">
        <v>70</v>
      </c>
      <c r="R45" s="638">
        <v>56</v>
      </c>
      <c r="S45" s="31">
        <v>62</v>
      </c>
      <c r="T45" s="29"/>
      <c r="U45" s="29"/>
      <c r="V45" s="58"/>
    </row>
    <row r="46" spans="1:23" ht="12.75">
      <c r="A46" s="54" t="s">
        <v>29</v>
      </c>
      <c r="B46" s="76" t="s">
        <v>382</v>
      </c>
      <c r="C46" s="54"/>
      <c r="D46" s="54" t="s">
        <v>11</v>
      </c>
      <c r="E46" s="56"/>
      <c r="F46" s="54">
        <v>252</v>
      </c>
      <c r="G46" s="54"/>
      <c r="H46" s="37">
        <v>252</v>
      </c>
      <c r="I46" s="54"/>
      <c r="J46" s="54"/>
      <c r="K46" s="54"/>
      <c r="L46" s="54">
        <v>252</v>
      </c>
      <c r="M46" s="56"/>
      <c r="N46" s="56"/>
      <c r="O46" s="56"/>
      <c r="P46" s="125"/>
      <c r="Q46" s="27">
        <v>72</v>
      </c>
      <c r="R46" s="26">
        <v>180</v>
      </c>
      <c r="S46" s="27"/>
      <c r="T46" s="27"/>
      <c r="U46" s="29"/>
      <c r="V46" s="58"/>
    </row>
    <row r="47" spans="1:23" ht="12.75">
      <c r="A47" s="54" t="s">
        <v>31</v>
      </c>
      <c r="B47" s="55" t="s">
        <v>32</v>
      </c>
      <c r="C47" s="56"/>
      <c r="D47" s="54" t="s">
        <v>11</v>
      </c>
      <c r="E47" s="56"/>
      <c r="F47" s="54">
        <v>432</v>
      </c>
      <c r="G47" s="56"/>
      <c r="H47" s="37">
        <v>432</v>
      </c>
      <c r="I47" s="56"/>
      <c r="J47" s="56"/>
      <c r="K47" s="56"/>
      <c r="L47" s="56"/>
      <c r="M47" s="54">
        <v>432</v>
      </c>
      <c r="N47" s="56"/>
      <c r="O47" s="56"/>
      <c r="P47" s="125"/>
      <c r="Q47" s="29"/>
      <c r="R47" s="29"/>
      <c r="S47" s="27">
        <v>144</v>
      </c>
      <c r="T47" s="26">
        <v>288</v>
      </c>
      <c r="U47" s="29"/>
      <c r="V47" s="58"/>
    </row>
    <row r="48" spans="1:23" ht="12.75">
      <c r="A48" s="54" t="s">
        <v>370</v>
      </c>
      <c r="B48" s="55" t="s">
        <v>371</v>
      </c>
      <c r="C48" s="54" t="s">
        <v>26</v>
      </c>
      <c r="D48" s="54"/>
      <c r="E48" s="56"/>
      <c r="F48" s="54">
        <v>6</v>
      </c>
      <c r="G48" s="54"/>
      <c r="H48" s="37">
        <v>6</v>
      </c>
      <c r="I48" s="54"/>
      <c r="J48" s="54"/>
      <c r="K48" s="54"/>
      <c r="L48" s="56"/>
      <c r="M48" s="56"/>
      <c r="N48" s="56"/>
      <c r="O48" s="56"/>
      <c r="P48" s="225">
        <v>6</v>
      </c>
      <c r="Q48" s="29"/>
      <c r="R48" s="29"/>
      <c r="S48" s="29"/>
      <c r="T48" s="31">
        <v>6</v>
      </c>
      <c r="U48" s="29"/>
      <c r="V48" s="58"/>
    </row>
    <row r="49" spans="1:23" ht="12.75">
      <c r="A49" s="92" t="s">
        <v>55</v>
      </c>
      <c r="B49" s="93" t="s">
        <v>56</v>
      </c>
      <c r="C49" s="92">
        <v>2</v>
      </c>
      <c r="D49" s="92">
        <v>2</v>
      </c>
      <c r="E49" s="94"/>
      <c r="F49" s="94">
        <f t="shared" ref="F49:V49" si="19">SUM(F50:F53)</f>
        <v>914</v>
      </c>
      <c r="G49" s="94">
        <f t="shared" si="19"/>
        <v>30</v>
      </c>
      <c r="H49" s="94">
        <f t="shared" si="19"/>
        <v>884</v>
      </c>
      <c r="I49" s="94">
        <f t="shared" si="19"/>
        <v>140</v>
      </c>
      <c r="J49" s="94">
        <f t="shared" si="19"/>
        <v>97</v>
      </c>
      <c r="K49" s="94">
        <f t="shared" si="19"/>
        <v>43</v>
      </c>
      <c r="L49" s="94">
        <f t="shared" si="19"/>
        <v>108</v>
      </c>
      <c r="M49" s="94">
        <f t="shared" si="19"/>
        <v>612</v>
      </c>
      <c r="N49" s="94">
        <f t="shared" si="19"/>
        <v>6</v>
      </c>
      <c r="O49" s="94">
        <f t="shared" si="19"/>
        <v>6</v>
      </c>
      <c r="P49" s="170">
        <f t="shared" si="19"/>
        <v>12</v>
      </c>
      <c r="Q49" s="94">
        <f t="shared" si="19"/>
        <v>0</v>
      </c>
      <c r="R49" s="94">
        <f t="shared" si="19"/>
        <v>0</v>
      </c>
      <c r="S49" s="94">
        <f t="shared" si="19"/>
        <v>0</v>
      </c>
      <c r="T49" s="94">
        <f t="shared" si="19"/>
        <v>56</v>
      </c>
      <c r="U49" s="94">
        <f t="shared" si="19"/>
        <v>374</v>
      </c>
      <c r="V49" s="94">
        <f t="shared" si="19"/>
        <v>88</v>
      </c>
    </row>
    <row r="50" spans="1:23" ht="12.75">
      <c r="A50" s="54" t="s">
        <v>57</v>
      </c>
      <c r="B50" s="76" t="s">
        <v>58</v>
      </c>
      <c r="C50" s="54" t="s">
        <v>28</v>
      </c>
      <c r="D50" s="54"/>
      <c r="E50" s="56"/>
      <c r="F50" s="54">
        <v>188</v>
      </c>
      <c r="G50" s="54">
        <v>30</v>
      </c>
      <c r="H50" s="37">
        <v>158</v>
      </c>
      <c r="I50" s="54">
        <v>140</v>
      </c>
      <c r="J50" s="54">
        <v>97</v>
      </c>
      <c r="K50" s="54">
        <v>43</v>
      </c>
      <c r="L50" s="56"/>
      <c r="M50" s="56"/>
      <c r="N50" s="54">
        <v>6</v>
      </c>
      <c r="O50" s="54">
        <v>6</v>
      </c>
      <c r="P50" s="225">
        <v>6</v>
      </c>
      <c r="Q50" s="97"/>
      <c r="R50" s="97"/>
      <c r="S50" s="27"/>
      <c r="T50" s="27">
        <v>56</v>
      </c>
      <c r="U50" s="27">
        <v>50</v>
      </c>
      <c r="V50" s="31">
        <v>82</v>
      </c>
    </row>
    <row r="51" spans="1:23" ht="12.75">
      <c r="A51" s="54" t="s">
        <v>59</v>
      </c>
      <c r="B51" s="98" t="s">
        <v>30</v>
      </c>
      <c r="C51" s="27"/>
      <c r="D51" s="27" t="s">
        <v>11</v>
      </c>
      <c r="E51" s="29"/>
      <c r="F51" s="27">
        <v>108</v>
      </c>
      <c r="G51" s="27"/>
      <c r="H51" s="28">
        <v>108</v>
      </c>
      <c r="I51" s="27"/>
      <c r="J51" s="27"/>
      <c r="K51" s="27"/>
      <c r="L51" s="27">
        <v>108</v>
      </c>
      <c r="M51" s="29"/>
      <c r="N51" s="29"/>
      <c r="O51" s="29"/>
      <c r="P51" s="183"/>
      <c r="Q51" s="97"/>
      <c r="R51" s="97"/>
      <c r="S51" s="29"/>
      <c r="T51" s="29"/>
      <c r="U51" s="26">
        <v>108</v>
      </c>
      <c r="V51" s="29"/>
    </row>
    <row r="52" spans="1:23" ht="12.75">
      <c r="A52" s="27" t="s">
        <v>60</v>
      </c>
      <c r="B52" s="98" t="s">
        <v>32</v>
      </c>
      <c r="C52" s="27"/>
      <c r="D52" s="27" t="s">
        <v>11</v>
      </c>
      <c r="E52" s="29"/>
      <c r="F52" s="27">
        <v>612</v>
      </c>
      <c r="G52" s="29"/>
      <c r="H52" s="28">
        <v>612</v>
      </c>
      <c r="I52" s="29"/>
      <c r="J52" s="29"/>
      <c r="K52" s="29"/>
      <c r="L52" s="29"/>
      <c r="M52" s="27">
        <v>612</v>
      </c>
      <c r="N52" s="29"/>
      <c r="O52" s="29"/>
      <c r="P52" s="183"/>
      <c r="Q52" s="97"/>
      <c r="R52" s="97"/>
      <c r="S52" s="29"/>
      <c r="T52" s="29"/>
      <c r="U52" s="27">
        <v>216</v>
      </c>
      <c r="V52" s="26" t="s">
        <v>241</v>
      </c>
    </row>
    <row r="53" spans="1:23" ht="12.75">
      <c r="A53" s="27" t="s">
        <v>372</v>
      </c>
      <c r="B53" s="98" t="s">
        <v>373</v>
      </c>
      <c r="C53" s="27" t="s">
        <v>26</v>
      </c>
      <c r="D53" s="29"/>
      <c r="E53" s="29"/>
      <c r="F53" s="27">
        <v>6</v>
      </c>
      <c r="G53" s="27"/>
      <c r="H53" s="28">
        <v>6</v>
      </c>
      <c r="I53" s="27"/>
      <c r="J53" s="27"/>
      <c r="K53" s="27"/>
      <c r="L53" s="29"/>
      <c r="M53" s="29"/>
      <c r="N53" s="29"/>
      <c r="O53" s="29"/>
      <c r="P53" s="32">
        <v>6</v>
      </c>
      <c r="Q53" s="97"/>
      <c r="R53" s="97"/>
      <c r="S53" s="29"/>
      <c r="T53" s="29"/>
      <c r="U53" s="29"/>
      <c r="V53" s="31">
        <v>6</v>
      </c>
    </row>
    <row r="54" spans="1:23" ht="12.75">
      <c r="A54" s="588" t="s">
        <v>150</v>
      </c>
      <c r="B54" s="589" t="s">
        <v>151</v>
      </c>
      <c r="C54" s="590"/>
      <c r="D54" s="590"/>
      <c r="E54" s="590"/>
      <c r="F54" s="591">
        <v>72</v>
      </c>
      <c r="G54" s="590"/>
      <c r="H54" s="588">
        <v>72</v>
      </c>
      <c r="I54" s="591">
        <v>72</v>
      </c>
      <c r="J54" s="590"/>
      <c r="K54" s="590"/>
      <c r="L54" s="590"/>
      <c r="M54" s="590"/>
      <c r="N54" s="590"/>
      <c r="O54" s="590"/>
      <c r="P54" s="592"/>
      <c r="Q54" s="590"/>
      <c r="R54" s="590"/>
      <c r="S54" s="590"/>
      <c r="T54" s="590"/>
      <c r="U54" s="590"/>
      <c r="V54" s="591">
        <v>72</v>
      </c>
      <c r="W54" s="19"/>
    </row>
    <row r="55" spans="1:23" ht="12.75">
      <c r="A55" s="106"/>
      <c r="B55" s="107" t="s">
        <v>238</v>
      </c>
      <c r="C55" s="21"/>
      <c r="D55" s="21"/>
      <c r="E55" s="21"/>
      <c r="F55" s="21">
        <f>SUM(F8,F31,F42,F54)</f>
        <v>4428</v>
      </c>
      <c r="G55" s="21">
        <f>SUM(G31,G42)</f>
        <v>118</v>
      </c>
      <c r="H55" s="21">
        <f t="shared" ref="H55:I55" si="20">SUM(H8,H31,H42,H54)</f>
        <v>4310</v>
      </c>
      <c r="I55" s="21">
        <f t="shared" si="20"/>
        <v>2740</v>
      </c>
      <c r="J55" s="21"/>
      <c r="K55" s="21"/>
      <c r="L55" s="21">
        <f t="shared" ref="L55:M55" si="21">SUM(L42)</f>
        <v>360</v>
      </c>
      <c r="M55" s="21">
        <f t="shared" si="21"/>
        <v>1044</v>
      </c>
      <c r="N55" s="21">
        <f t="shared" ref="N55:P55" si="22">SUM(N8,N31,N42)</f>
        <v>82</v>
      </c>
      <c r="O55" s="21">
        <f t="shared" si="22"/>
        <v>36</v>
      </c>
      <c r="P55" s="193">
        <f t="shared" si="22"/>
        <v>48</v>
      </c>
      <c r="Q55" s="21">
        <f t="shared" ref="Q55:T55" si="23">SUM(Q42,Q31,Q8)</f>
        <v>612</v>
      </c>
      <c r="R55" s="21">
        <f t="shared" si="23"/>
        <v>864</v>
      </c>
      <c r="S55" s="21">
        <f t="shared" si="23"/>
        <v>612</v>
      </c>
      <c r="T55" s="21">
        <f t="shared" si="23"/>
        <v>864</v>
      </c>
      <c r="U55" s="21">
        <f>SUM(U8,U31,U42)</f>
        <v>612</v>
      </c>
      <c r="V55" s="21">
        <f>SUM(V8,V31,V42,V54)</f>
        <v>468</v>
      </c>
    </row>
    <row r="56" spans="1:23" ht="12.75">
      <c r="A56" s="693" t="s">
        <v>383</v>
      </c>
      <c r="B56" s="685"/>
      <c r="C56" s="685"/>
      <c r="D56" s="685"/>
      <c r="E56" s="659"/>
      <c r="F56" s="696" t="s">
        <v>40</v>
      </c>
      <c r="G56" s="659"/>
      <c r="H56" s="666" t="s">
        <v>303</v>
      </c>
      <c r="I56" s="657"/>
      <c r="J56" s="657"/>
      <c r="K56" s="657"/>
      <c r="L56" s="657"/>
      <c r="M56" s="657"/>
      <c r="N56" s="657"/>
      <c r="O56" s="657"/>
      <c r="P56" s="655"/>
      <c r="Q56" s="617">
        <v>540</v>
      </c>
      <c r="R56" s="617">
        <v>684</v>
      </c>
      <c r="S56" s="617">
        <v>468</v>
      </c>
      <c r="T56" s="617">
        <v>576</v>
      </c>
      <c r="U56" s="617">
        <v>288</v>
      </c>
      <c r="V56" s="617">
        <v>396</v>
      </c>
    </row>
    <row r="57" spans="1:23" ht="12.75">
      <c r="A57" s="694"/>
      <c r="B57" s="695"/>
      <c r="C57" s="695"/>
      <c r="D57" s="695"/>
      <c r="E57" s="678"/>
      <c r="F57" s="694"/>
      <c r="G57" s="678"/>
      <c r="H57" s="666" t="s">
        <v>304</v>
      </c>
      <c r="I57" s="657"/>
      <c r="J57" s="657"/>
      <c r="K57" s="657"/>
      <c r="L57" s="657"/>
      <c r="M57" s="657"/>
      <c r="N57" s="657"/>
      <c r="O57" s="657"/>
      <c r="P57" s="655"/>
      <c r="Q57" s="27">
        <v>72</v>
      </c>
      <c r="R57" s="27">
        <v>180</v>
      </c>
      <c r="S57" s="27">
        <v>0</v>
      </c>
      <c r="T57" s="27">
        <v>0</v>
      </c>
      <c r="U57" s="27">
        <v>108</v>
      </c>
      <c r="V57" s="27">
        <v>0</v>
      </c>
    </row>
    <row r="58" spans="1:23" ht="12.75">
      <c r="A58" s="694"/>
      <c r="B58" s="695"/>
      <c r="C58" s="695"/>
      <c r="D58" s="695"/>
      <c r="E58" s="678"/>
      <c r="F58" s="694"/>
      <c r="G58" s="678"/>
      <c r="H58" s="666" t="s">
        <v>305</v>
      </c>
      <c r="I58" s="657"/>
      <c r="J58" s="657"/>
      <c r="K58" s="657"/>
      <c r="L58" s="657"/>
      <c r="M58" s="657"/>
      <c r="N58" s="657"/>
      <c r="O58" s="657"/>
      <c r="P58" s="655"/>
      <c r="Q58" s="27">
        <v>0</v>
      </c>
      <c r="R58" s="27">
        <v>0</v>
      </c>
      <c r="S58" s="27">
        <v>144</v>
      </c>
      <c r="T58" s="27">
        <v>288</v>
      </c>
      <c r="U58" s="27">
        <v>216</v>
      </c>
      <c r="V58" s="27">
        <v>396</v>
      </c>
    </row>
    <row r="59" spans="1:23" ht="12.75">
      <c r="A59" s="694"/>
      <c r="B59" s="695"/>
      <c r="C59" s="695"/>
      <c r="D59" s="695"/>
      <c r="E59" s="678"/>
      <c r="F59" s="660"/>
      <c r="G59" s="661"/>
      <c r="H59" s="664" t="s">
        <v>307</v>
      </c>
      <c r="I59" s="657"/>
      <c r="J59" s="657"/>
      <c r="K59" s="657"/>
      <c r="L59" s="657"/>
      <c r="M59" s="657"/>
      <c r="N59" s="657"/>
      <c r="O59" s="657"/>
      <c r="P59" s="655"/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72</v>
      </c>
    </row>
    <row r="60" spans="1:23" ht="12.75">
      <c r="A60" s="694"/>
      <c r="B60" s="695"/>
      <c r="C60" s="695"/>
      <c r="D60" s="695"/>
      <c r="E60" s="678"/>
      <c r="F60" s="666" t="s">
        <v>308</v>
      </c>
      <c r="G60" s="657"/>
      <c r="H60" s="657"/>
      <c r="I60" s="657"/>
      <c r="J60" s="657"/>
      <c r="K60" s="657"/>
      <c r="L60" s="657"/>
      <c r="M60" s="657"/>
      <c r="N60" s="657"/>
      <c r="O60" s="657"/>
      <c r="P60" s="655"/>
      <c r="Q60" s="27">
        <v>2</v>
      </c>
      <c r="R60" s="27">
        <v>9</v>
      </c>
      <c r="S60" s="27">
        <v>2</v>
      </c>
      <c r="T60" s="27">
        <v>9</v>
      </c>
      <c r="U60" s="27">
        <v>2</v>
      </c>
      <c r="V60" s="27">
        <v>0</v>
      </c>
    </row>
    <row r="61" spans="1:23" ht="12.75">
      <c r="A61" s="694"/>
      <c r="B61" s="695"/>
      <c r="C61" s="695"/>
      <c r="D61" s="695"/>
      <c r="E61" s="678"/>
      <c r="F61" s="696" t="s">
        <v>309</v>
      </c>
      <c r="G61" s="659"/>
      <c r="H61" s="664" t="s">
        <v>310</v>
      </c>
      <c r="I61" s="657"/>
      <c r="J61" s="657"/>
      <c r="K61" s="657"/>
      <c r="L61" s="657"/>
      <c r="M61" s="657"/>
      <c r="N61" s="657"/>
      <c r="O61" s="657"/>
      <c r="P61" s="655"/>
      <c r="Q61" s="27">
        <v>0</v>
      </c>
      <c r="R61" s="27">
        <v>2</v>
      </c>
      <c r="S61" s="27">
        <v>1</v>
      </c>
      <c r="T61" s="27">
        <v>2</v>
      </c>
      <c r="U61" s="27">
        <v>0</v>
      </c>
      <c r="V61" s="27">
        <v>1</v>
      </c>
    </row>
    <row r="62" spans="1:23" ht="12.75">
      <c r="A62" s="694"/>
      <c r="B62" s="695"/>
      <c r="C62" s="695"/>
      <c r="D62" s="695"/>
      <c r="E62" s="678"/>
      <c r="F62" s="694"/>
      <c r="G62" s="678"/>
      <c r="H62" s="664" t="s">
        <v>311</v>
      </c>
      <c r="I62" s="657"/>
      <c r="J62" s="657"/>
      <c r="K62" s="657"/>
      <c r="L62" s="657"/>
      <c r="M62" s="657"/>
      <c r="N62" s="657"/>
      <c r="O62" s="657"/>
      <c r="P62" s="655"/>
      <c r="Q62" s="27">
        <v>0</v>
      </c>
      <c r="R62" s="27">
        <v>0</v>
      </c>
      <c r="S62" s="27">
        <v>0</v>
      </c>
      <c r="T62" s="27">
        <v>1</v>
      </c>
      <c r="U62" s="27">
        <v>0</v>
      </c>
      <c r="V62" s="27">
        <v>1</v>
      </c>
    </row>
    <row r="63" spans="1:23" ht="12.75">
      <c r="A63" s="694"/>
      <c r="B63" s="695"/>
      <c r="C63" s="695"/>
      <c r="D63" s="695"/>
      <c r="E63" s="678"/>
      <c r="F63" s="694"/>
      <c r="G63" s="678"/>
      <c r="H63" s="664" t="s">
        <v>312</v>
      </c>
      <c r="I63" s="657"/>
      <c r="J63" s="657"/>
      <c r="K63" s="657"/>
      <c r="L63" s="657"/>
      <c r="M63" s="657"/>
      <c r="N63" s="657"/>
      <c r="O63" s="657"/>
      <c r="P63" s="655"/>
      <c r="Q63" s="27">
        <v>1</v>
      </c>
      <c r="R63" s="27">
        <v>3</v>
      </c>
      <c r="S63" s="27">
        <v>2</v>
      </c>
      <c r="T63" s="27">
        <v>6</v>
      </c>
      <c r="U63" s="27">
        <v>3</v>
      </c>
      <c r="V63" s="27">
        <v>5</v>
      </c>
    </row>
    <row r="64" spans="1:23" ht="12.75">
      <c r="A64" s="660"/>
      <c r="B64" s="686"/>
      <c r="C64" s="686"/>
      <c r="D64" s="686"/>
      <c r="E64" s="661"/>
      <c r="F64" s="660"/>
      <c r="G64" s="661"/>
      <c r="H64" s="664" t="s">
        <v>43</v>
      </c>
      <c r="I64" s="657"/>
      <c r="J64" s="657"/>
      <c r="K64" s="657"/>
      <c r="L64" s="657"/>
      <c r="M64" s="657"/>
      <c r="N64" s="657"/>
      <c r="O64" s="657"/>
      <c r="P64" s="655"/>
      <c r="Q64" s="27">
        <v>2</v>
      </c>
      <c r="R64" s="27">
        <v>3</v>
      </c>
      <c r="S64" s="27">
        <v>1</v>
      </c>
      <c r="T64" s="27">
        <v>0</v>
      </c>
      <c r="U64" s="27">
        <v>1</v>
      </c>
      <c r="V64" s="27">
        <v>3</v>
      </c>
    </row>
    <row r="65" spans="1:16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1:16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1:16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1:16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</sheetData>
  <mergeCells count="34">
    <mergeCell ref="H61:P61"/>
    <mergeCell ref="H62:P62"/>
    <mergeCell ref="H63:P63"/>
    <mergeCell ref="H64:P64"/>
    <mergeCell ref="I5:I6"/>
    <mergeCell ref="N5:N6"/>
    <mergeCell ref="H56:P56"/>
    <mergeCell ref="H57:P57"/>
    <mergeCell ref="H58:P58"/>
    <mergeCell ref="H59:P59"/>
    <mergeCell ref="F60:P60"/>
    <mergeCell ref="S4:T5"/>
    <mergeCell ref="U4:V5"/>
    <mergeCell ref="A1:V1"/>
    <mergeCell ref="A2:A6"/>
    <mergeCell ref="B2:B6"/>
    <mergeCell ref="C2:E2"/>
    <mergeCell ref="F2:P2"/>
    <mergeCell ref="Q2:V3"/>
    <mergeCell ref="H3:P3"/>
    <mergeCell ref="H4:H6"/>
    <mergeCell ref="I4:P4"/>
    <mergeCell ref="Q4:R5"/>
    <mergeCell ref="J5:K5"/>
    <mergeCell ref="L5:M5"/>
    <mergeCell ref="O5:P5"/>
    <mergeCell ref="D3:D6"/>
    <mergeCell ref="E3:E6"/>
    <mergeCell ref="A56:E64"/>
    <mergeCell ref="F3:F6"/>
    <mergeCell ref="G3:G6"/>
    <mergeCell ref="F56:G59"/>
    <mergeCell ref="F61:G64"/>
    <mergeCell ref="C3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10-20 з К</vt:lpstr>
      <vt:lpstr>112-412 ТС</vt:lpstr>
      <vt:lpstr>111-411 ТС</vt:lpstr>
      <vt:lpstr>110-410 ТС</vt:lpstr>
      <vt:lpstr>109-409 ТС</vt:lpstr>
      <vt:lpstr>8-17 з ТС</vt:lpstr>
      <vt:lpstr>5-16 з МЭ</vt:lpstr>
      <vt:lpstr>102-302 МСС расш.</vt:lpstr>
      <vt:lpstr>102-302 МСС сокр.</vt:lpstr>
      <vt:lpstr>102-302 МСС сокр. (копия)</vt:lpstr>
      <vt:lpstr>103-303 МСС сокр. (копия)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Сергеевич</cp:lastModifiedBy>
  <dcterms:modified xsi:type="dcterms:W3CDTF">2021-07-05T06:24:13Z</dcterms:modified>
</cp:coreProperties>
</file>