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ininaNA\Desktop\учебный процесс 21-22\УП\"/>
    </mc:Choice>
  </mc:AlternateContent>
  <bookViews>
    <workbookView xWindow="0" yWindow="0" windowWidth="15360" windowHeight="7650"/>
  </bookViews>
  <sheets>
    <sheet name="113-413 ТС" sheetId="2" r:id="rId1"/>
  </sheets>
  <calcPr calcId="162913"/>
</workbook>
</file>

<file path=xl/calcChain.xml><?xml version="1.0" encoding="utf-8"?>
<calcChain xmlns="http://schemas.openxmlformats.org/spreadsheetml/2006/main">
  <c r="K19" i="2" l="1"/>
  <c r="J19" i="2"/>
  <c r="T78" i="2" l="1"/>
  <c r="Y77" i="2"/>
  <c r="X77" i="2"/>
  <c r="W77" i="2"/>
  <c r="V77" i="2"/>
  <c r="U77" i="2"/>
  <c r="T77" i="2"/>
  <c r="U67" i="2"/>
  <c r="T67" i="2"/>
  <c r="Q67" i="2"/>
  <c r="N67" i="2"/>
  <c r="M67" i="2"/>
  <c r="K67" i="2"/>
  <c r="J67" i="2"/>
  <c r="I67" i="2"/>
  <c r="H67" i="2"/>
  <c r="G67" i="2"/>
  <c r="F67" i="2"/>
  <c r="Y62" i="2"/>
  <c r="Q62" i="2"/>
  <c r="Q45" i="2" s="1"/>
  <c r="O62" i="2"/>
  <c r="N62" i="2"/>
  <c r="K62" i="2"/>
  <c r="J62" i="2"/>
  <c r="I62" i="2"/>
  <c r="H62" i="2"/>
  <c r="G62" i="2"/>
  <c r="F62" i="2"/>
  <c r="Y58" i="2"/>
  <c r="X58" i="2"/>
  <c r="W58" i="2"/>
  <c r="W45" i="2" s="1"/>
  <c r="V58" i="2"/>
  <c r="Q58" i="2"/>
  <c r="P58" i="2"/>
  <c r="O58" i="2"/>
  <c r="N58" i="2"/>
  <c r="K58" i="2"/>
  <c r="J58" i="2"/>
  <c r="I58" i="2"/>
  <c r="H58" i="2"/>
  <c r="G58" i="2"/>
  <c r="F58" i="2"/>
  <c r="Y52" i="2"/>
  <c r="Y45" i="2" s="1"/>
  <c r="X52" i="2"/>
  <c r="W52" i="2"/>
  <c r="V52" i="2"/>
  <c r="U52" i="2"/>
  <c r="T52" i="2"/>
  <c r="Q52" i="2"/>
  <c r="P52" i="2"/>
  <c r="O52" i="2"/>
  <c r="N52" i="2"/>
  <c r="M52" i="2"/>
  <c r="K52" i="2"/>
  <c r="J52" i="2"/>
  <c r="I52" i="2"/>
  <c r="H52" i="2"/>
  <c r="G52" i="2"/>
  <c r="F52" i="2"/>
  <c r="X46" i="2"/>
  <c r="X45" i="2" s="1"/>
  <c r="W46" i="2"/>
  <c r="V46" i="2"/>
  <c r="U46" i="2"/>
  <c r="T46" i="2"/>
  <c r="Q46" i="2"/>
  <c r="P46" i="2"/>
  <c r="P45" i="2" s="1"/>
  <c r="O46" i="2"/>
  <c r="O45" i="2" s="1"/>
  <c r="N46" i="2"/>
  <c r="M46" i="2"/>
  <c r="L46" i="2"/>
  <c r="L45" i="2" s="1"/>
  <c r="K46" i="2"/>
  <c r="J46" i="2"/>
  <c r="I46" i="2"/>
  <c r="H46" i="2"/>
  <c r="G46" i="2"/>
  <c r="G45" i="2" s="1"/>
  <c r="F46" i="2"/>
  <c r="M45" i="2"/>
  <c r="M73" i="2" s="1"/>
  <c r="M76" i="2" s="1"/>
  <c r="D45" i="2"/>
  <c r="C45" i="2"/>
  <c r="Y35" i="2"/>
  <c r="X35" i="2"/>
  <c r="W35" i="2"/>
  <c r="V35" i="2"/>
  <c r="U35" i="2"/>
  <c r="T35" i="2"/>
  <c r="Q35" i="2"/>
  <c r="P35" i="2"/>
  <c r="O35" i="2"/>
  <c r="L35" i="2"/>
  <c r="L73" i="2" s="1"/>
  <c r="L76" i="2" s="1"/>
  <c r="K35" i="2"/>
  <c r="J35" i="2"/>
  <c r="I35" i="2"/>
  <c r="H35" i="2"/>
  <c r="G35" i="2"/>
  <c r="F35" i="2"/>
  <c r="W31" i="2"/>
  <c r="U31" i="2"/>
  <c r="T31" i="2"/>
  <c r="O31" i="2"/>
  <c r="K31" i="2"/>
  <c r="J31" i="2"/>
  <c r="I31" i="2"/>
  <c r="H31" i="2"/>
  <c r="G31" i="2"/>
  <c r="F31" i="2"/>
  <c r="X25" i="2"/>
  <c r="W25" i="2"/>
  <c r="V25" i="2"/>
  <c r="U25" i="2"/>
  <c r="T25" i="2"/>
  <c r="O25" i="2"/>
  <c r="K25" i="2"/>
  <c r="J25" i="2"/>
  <c r="I25" i="2"/>
  <c r="H25" i="2"/>
  <c r="G25" i="2"/>
  <c r="F25" i="2"/>
  <c r="S23" i="2"/>
  <c r="R23" i="2"/>
  <c r="O23" i="2"/>
  <c r="K23" i="2"/>
  <c r="J23" i="2"/>
  <c r="I23" i="2"/>
  <c r="H23" i="2"/>
  <c r="F23" i="2"/>
  <c r="S19" i="2"/>
  <c r="R19" i="2"/>
  <c r="Q19" i="2"/>
  <c r="P19" i="2"/>
  <c r="O19" i="2"/>
  <c r="I19" i="2"/>
  <c r="H19" i="2"/>
  <c r="H9" i="2" s="1"/>
  <c r="H8" i="2" s="1"/>
  <c r="F19" i="2"/>
  <c r="S10" i="2"/>
  <c r="R10" i="2"/>
  <c r="R9" i="2" s="1"/>
  <c r="R8" i="2" s="1"/>
  <c r="Q10" i="2"/>
  <c r="Q9" i="2" s="1"/>
  <c r="P10" i="2"/>
  <c r="P9" i="2" s="1"/>
  <c r="P8" i="2" s="1"/>
  <c r="P73" i="2" s="1"/>
  <c r="P76" i="2" s="1"/>
  <c r="O10" i="2"/>
  <c r="K10" i="2"/>
  <c r="J10" i="2"/>
  <c r="I10" i="2"/>
  <c r="I9" i="2" s="1"/>
  <c r="I8" i="2" s="1"/>
  <c r="H10" i="2"/>
  <c r="F10" i="2"/>
  <c r="O9" i="2"/>
  <c r="O8" i="2" s="1"/>
  <c r="C9" i="2"/>
  <c r="C8" i="2" s="1"/>
  <c r="C73" i="2" s="1"/>
  <c r="Q8" i="2"/>
  <c r="E73" i="2"/>
  <c r="T45" i="2" l="1"/>
  <c r="T73" i="2" s="1"/>
  <c r="T76" i="2" s="1"/>
  <c r="K45" i="2"/>
  <c r="O73" i="2"/>
  <c r="O76" i="2" s="1"/>
  <c r="F45" i="2"/>
  <c r="Y73" i="2"/>
  <c r="Y76" i="2" s="1"/>
  <c r="I45" i="2"/>
  <c r="I73" i="2" s="1"/>
  <c r="I76" i="2" s="1"/>
  <c r="H45" i="2"/>
  <c r="V45" i="2"/>
  <c r="V73" i="2" s="1"/>
  <c r="V76" i="2" s="1"/>
  <c r="U45" i="2"/>
  <c r="U73" i="2" s="1"/>
  <c r="U76" i="2" s="1"/>
  <c r="J45" i="2"/>
  <c r="W73" i="2"/>
  <c r="W76" i="2" s="1"/>
  <c r="N45" i="2"/>
  <c r="N73" i="2" s="1"/>
  <c r="N76" i="2" s="1"/>
  <c r="S9" i="2"/>
  <c r="S8" i="2" s="1"/>
  <c r="S77" i="2" s="1"/>
  <c r="G73" i="2"/>
  <c r="G76" i="2" s="1"/>
  <c r="H73" i="2"/>
  <c r="H76" i="2" s="1"/>
  <c r="J9" i="2"/>
  <c r="J8" i="2" s="1"/>
  <c r="X73" i="2"/>
  <c r="X76" i="2" s="1"/>
  <c r="D73" i="2"/>
  <c r="F9" i="2"/>
  <c r="F8" i="2" s="1"/>
  <c r="F73" i="2" s="1"/>
  <c r="F76" i="2" s="1"/>
  <c r="K9" i="2"/>
  <c r="K8" i="2" s="1"/>
  <c r="R77" i="2"/>
  <c r="R73" i="2"/>
  <c r="R76" i="2" s="1"/>
  <c r="Q73" i="2"/>
  <c r="Q76" i="2" s="1"/>
  <c r="K73" i="2" l="1"/>
  <c r="K76" i="2" s="1"/>
  <c r="J73" i="2"/>
  <c r="J76" i="2" s="1"/>
  <c r="S73" i="2"/>
  <c r="S76" i="2" s="1"/>
</calcChain>
</file>

<file path=xl/sharedStrings.xml><?xml version="1.0" encoding="utf-8"?>
<sst xmlns="http://schemas.openxmlformats.org/spreadsheetml/2006/main" count="241" uniqueCount="178">
  <si>
    <t>индекс</t>
  </si>
  <si>
    <t>наименование циклов, разделов, дисциплин, профессиональныйх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</si>
  <si>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</si>
  <si>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</si>
  <si>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</si>
  <si>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экзамен</t>
  </si>
  <si>
    <t>дифференцированный зачет</t>
  </si>
  <si>
    <t>зачет</t>
  </si>
  <si>
    <t>самостоятельная</t>
  </si>
  <si>
    <t>занятия во взаимодействии с преподавателем</t>
  </si>
  <si>
    <t xml:space="preserve">всего </t>
  </si>
  <si>
    <t>в том числе:</t>
  </si>
  <si>
    <t>1 курс</t>
  </si>
  <si>
    <t>2 курс</t>
  </si>
  <si>
    <t>3 курс</t>
  </si>
  <si>
    <t>всего часов (УД, МДК)</t>
  </si>
  <si>
    <t>УД, МДК</t>
  </si>
  <si>
    <t>практика</t>
  </si>
  <si>
    <t>консультации</t>
  </si>
  <si>
    <t>ПА (экзамен)</t>
  </si>
  <si>
    <t>теоретические занятия</t>
  </si>
  <si>
    <t>лабораторные и практические занятия</t>
  </si>
  <si>
    <t>учебная</t>
  </si>
  <si>
    <t>производственная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</si>
  <si>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</si>
  <si>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</si>
  <si>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</si>
  <si>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</si>
  <si>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</si>
  <si>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</si>
  <si>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О.00</t>
  </si>
  <si>
    <t>Общеобразовательные цикл</t>
  </si>
  <si>
    <t>ОУД.00</t>
  </si>
  <si>
    <t>Общеобразовательные учебные дисциплины</t>
  </si>
  <si>
    <t>Общие</t>
  </si>
  <si>
    <t>ОУД.01</t>
  </si>
  <si>
    <t xml:space="preserve">Русский язык </t>
  </si>
  <si>
    <t>Э</t>
  </si>
  <si>
    <t>ОУД.02</t>
  </si>
  <si>
    <t>Литература</t>
  </si>
  <si>
    <t>Дз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</si>
  <si>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</si>
  <si>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</si>
  <si>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</si>
  <si>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</si>
  <si>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</si>
  <si>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</si>
  <si>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</si>
  <si>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</si>
  <si>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</si>
  <si>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ОУД.08</t>
  </si>
  <si>
    <t>Астрономия</t>
  </si>
  <si>
    <t>з</t>
  </si>
  <si>
    <t>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</si>
  <si>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</si>
  <si>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</si>
  <si>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</si>
  <si>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</si>
  <si>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</si>
  <si>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</si>
  <si>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</si>
  <si>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Родная литература</t>
  </si>
  <si>
    <t>Дополнительные</t>
  </si>
  <si>
    <t>ОП.00</t>
  </si>
  <si>
    <t>Общепрофессиональный цикл</t>
  </si>
  <si>
    <t>ОП.01</t>
  </si>
  <si>
    <t>ОП.02</t>
  </si>
  <si>
    <t>ОП.03</t>
  </si>
  <si>
    <t>ОП.04</t>
  </si>
  <si>
    <t>Безопасность жизнедеятельности</t>
  </si>
  <si>
    <t>ОП.05</t>
  </si>
  <si>
    <t>ОП.06</t>
  </si>
  <si>
    <t>ОП.07</t>
  </si>
  <si>
    <t>Основы электротехники</t>
  </si>
  <si>
    <t>ОП.08</t>
  </si>
  <si>
    <t>ОП.09</t>
  </si>
  <si>
    <t>П.00</t>
  </si>
  <si>
    <t>Профессиональный цикл</t>
  </si>
  <si>
    <t>ПМ.03</t>
  </si>
  <si>
    <t>МДК.03.01</t>
  </si>
  <si>
    <t>ПП.03</t>
  </si>
  <si>
    <t>Производственная практика</t>
  </si>
  <si>
    <t>Эк</t>
  </si>
  <si>
    <t>ПМ.05</t>
  </si>
  <si>
    <t>МДК.05.01</t>
  </si>
  <si>
    <t>УП.05</t>
  </si>
  <si>
    <t>Учебная практика</t>
  </si>
  <si>
    <t>ПП.05</t>
  </si>
  <si>
    <t>ГИА.00</t>
  </si>
  <si>
    <t>Государственная итоговая аттестация</t>
  </si>
  <si>
    <t>Всего часов</t>
  </si>
  <si>
    <t>всего часов</t>
  </si>
  <si>
    <t>учебных дисциплин и МДК</t>
  </si>
  <si>
    <t>учебной практики</t>
  </si>
  <si>
    <t>производственной практики</t>
  </si>
  <si>
    <t>государственной итоговой аттестации</t>
  </si>
  <si>
    <t>каникулярное время (нед.)</t>
  </si>
  <si>
    <t>количество</t>
  </si>
  <si>
    <t>экзаменов по УД и МДК</t>
  </si>
  <si>
    <t>экзаменов по модулю</t>
  </si>
  <si>
    <t>дифференцированных зачетов</t>
  </si>
  <si>
    <t>зачетов</t>
  </si>
  <si>
    <t>учебный план по специальности 08.02.01 Строительство и эксплуатация зданий и сооружений на 2021-2025 учебные годы (очная форма обучения)</t>
  </si>
  <si>
    <t>объем обязательной программы</t>
  </si>
  <si>
    <t>4 курс</t>
  </si>
  <si>
    <t>курсовой проект (работа)</t>
  </si>
  <si>
    <t>7 семестр</t>
  </si>
  <si>
    <t>8 семестр</t>
  </si>
  <si>
    <t>ОУД.03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</si>
  <si>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</si>
  <si>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</si>
  <si>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</si>
  <si>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</si>
  <si>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</si>
  <si>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</si>
  <si>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 (базовая подготовка)</t>
  </si>
  <si>
    <t>ОГСЭ.04</t>
  </si>
  <si>
    <t>Физическая культура (базовая подготовка)</t>
  </si>
  <si>
    <t>з/з/з/з</t>
  </si>
  <si>
    <t>ОГСЭ.05</t>
  </si>
  <si>
    <t>Психология общения</t>
  </si>
  <si>
    <t>ЕН.00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</si>
  <si>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</si>
  <si>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</si>
  <si>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</si>
  <si>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</si>
  <si>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</si>
  <si>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Инженерная графика</t>
  </si>
  <si>
    <t>Техническая механика</t>
  </si>
  <si>
    <t>Основы геодезии</t>
  </si>
  <si>
    <t>Общие сведения об инженерных системах</t>
  </si>
  <si>
    <t>Информационные технологии в профессиональной деятельности</t>
  </si>
  <si>
    <t>Экономика отрасли</t>
  </si>
  <si>
    <t>Основы предпринимательской деятельности</t>
  </si>
  <si>
    <t>ПМ.01</t>
  </si>
  <si>
    <t>Участие в проектировании зданий и сооружений</t>
  </si>
  <si>
    <t>МДК.01.01</t>
  </si>
  <si>
    <t>Проектирование зданий и сооружений</t>
  </si>
  <si>
    <t>МДК.01.02</t>
  </si>
  <si>
    <t>Проект производства работ</t>
  </si>
  <si>
    <t>УП.01</t>
  </si>
  <si>
    <t>ПП.01</t>
  </si>
  <si>
    <t>Эм.01</t>
  </si>
  <si>
    <t>Экзамен по модулю</t>
  </si>
  <si>
    <t>ПМ.02</t>
  </si>
  <si>
    <t>Выполнение технологических процессов на объекте капитального строительства</t>
  </si>
  <si>
    <t>МДК.02.01</t>
  </si>
  <si>
    <t>Организация технологических процессов на объекте капитального строительства</t>
  </si>
  <si>
    <t>Э/Э</t>
  </si>
  <si>
    <t>МДК.02.02</t>
  </si>
  <si>
    <t>Учёт и контроль технологических процессов на объекте капитального строительства</t>
  </si>
  <si>
    <t>УП.02</t>
  </si>
  <si>
    <t>ПП.02</t>
  </si>
  <si>
    <t>Эм.02</t>
  </si>
  <si>
    <t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</si>
  <si>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Управление деятельностью структурных подразделений при выполнении строительно-монтажных работ, в том числе отделочных работ эксплуатации, ремонте и реконструкции зданий и сооружений</t>
  </si>
  <si>
    <t>Эм.03</t>
  </si>
  <si>
    <t>ПМ.04</t>
  </si>
  <si>
    <t>Организация видов работ при эксплуатации и реконструкции строительных объектов</t>
  </si>
  <si>
    <t>МДК.04.01</t>
  </si>
  <si>
    <t>Эксплуатация зданий и сооружений</t>
  </si>
  <si>
    <t>МДК.04.02</t>
  </si>
  <si>
    <t>Реконструкция зданий и сооружений</t>
  </si>
  <si>
    <t>ПП.04</t>
  </si>
  <si>
    <t>Эм.04</t>
  </si>
  <si>
    <t>Выполнение работ по одной или нескольким профессиям рабочих, должностям служащих (13450 Маляр строительный, 16671 Плотник)</t>
  </si>
  <si>
    <t>Производство работ по профессии "Маляр строительный"</t>
  </si>
  <si>
    <t>МДК.05.02</t>
  </si>
  <si>
    <t>Производство работ по профессии "Плотник"</t>
  </si>
  <si>
    <t>Эм.05</t>
  </si>
  <si>
    <t>ПДП.00</t>
  </si>
  <si>
    <t xml:space="preserve"> Преддипломная практика </t>
  </si>
  <si>
    <t>4 нед.</t>
  </si>
  <si>
    <t>6 нед.</t>
  </si>
  <si>
    <t>Итого</t>
  </si>
  <si>
    <t>Консультации на учебную группу за весь период обучения (включая консультации по учебным дисципинам общеобразовательного цикла) - 282 часа. Консультации и руководство по дипломному проекту - до 36 часов на одного выпускника.
Государственная итоговая аттестация включает в себя:
- выполнение дипломного проекта - 144 часа;
- выполнение демонстрационного экзамена - 36 часов;
- защита дипломного проекта - 36 часов.</t>
  </si>
  <si>
    <t>преддипломной практики</t>
  </si>
  <si>
    <t xml:space="preserve">"-/-/Дз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</si>
</sst>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b/>
      <sz val="10"/>
      <color theme="1"/>
      <name val="Times New Roman"/>
    </font>
    <font>
      <sz val="10"/>
      <name val="Arial"/>
    </font>
    <font>
      <b/>
      <sz val="10"/>
      <color rgb="FF000000"/>
      <name val="&quot;Times New Roman&quot;"/>
    </font>
    <font>
      <b/>
      <sz val="10"/>
      <color theme="1"/>
      <name val="Times New Roman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Times New Roman"/>
    </font>
    <font>
      <sz val="10"/>
      <color theme="1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1C232"/>
        <bgColor rgb="FFF1C232"/>
      </patternFill>
    </fill>
    <fill>
      <patternFill patternType="solid">
        <fgColor rgb="FF00FF00"/>
        <bgColor rgb="FF00FF00"/>
      </patternFill>
    </fill>
    <fill>
      <patternFill patternType="solid">
        <fgColor rgb="FFFFE599"/>
        <bgColor rgb="FFFFE599"/>
      </patternFill>
    </fill>
    <fill>
      <patternFill patternType="solid">
        <fgColor theme="7" tint="0.79998168889431442"/>
        <bgColor rgb="FFC9DAF8"/>
      </patternFill>
    </fill>
    <fill>
      <patternFill patternType="solid">
        <fgColor theme="0"/>
        <bgColor rgb="FFD9EAD3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/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5" fillId="4" borderId="0" xfId="0" applyFont="1" applyFill="1"/>
    <xf numFmtId="0" fontId="6" fillId="4" borderId="0" xfId="0" applyFont="1" applyFill="1"/>
    <xf numFmtId="0" fontId="1" fillId="5" borderId="14" xfId="0" applyFont="1" applyFill="1" applyBorder="1"/>
    <xf numFmtId="0" fontId="1" fillId="5" borderId="14" xfId="0" applyFont="1" applyFill="1" applyBorder="1" applyAlignment="1"/>
    <xf numFmtId="0" fontId="1" fillId="5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14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8" borderId="15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7" fillId="5" borderId="14" xfId="0" applyFont="1" applyFill="1" applyBorder="1"/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4" xfId="0" applyFont="1" applyFill="1" applyBorder="1" applyAlignment="1"/>
    <xf numFmtId="0" fontId="7" fillId="4" borderId="14" xfId="0" applyFont="1" applyFill="1" applyBorder="1" applyAlignment="1"/>
    <xf numFmtId="0" fontId="8" fillId="4" borderId="15" xfId="0" applyFont="1" applyFill="1" applyBorder="1" applyAlignment="1">
      <alignment horizontal="center" vertical="center"/>
    </xf>
    <xf numFmtId="0" fontId="6" fillId="4" borderId="15" xfId="0" applyFont="1" applyFill="1" applyBorder="1"/>
    <xf numFmtId="0" fontId="6" fillId="4" borderId="16" xfId="0" applyFont="1" applyFill="1" applyBorder="1"/>
    <xf numFmtId="0" fontId="7" fillId="4" borderId="14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vertical="center" wrapText="1"/>
    </xf>
    <xf numFmtId="0" fontId="1" fillId="9" borderId="1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/>
    <xf numFmtId="0" fontId="8" fillId="0" borderId="14" xfId="0" applyFont="1" applyBorder="1" applyAlignment="1"/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4" fillId="3" borderId="14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/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1" fillId="3" borderId="15" xfId="0" applyFont="1" applyFill="1" applyBorder="1"/>
    <xf numFmtId="0" fontId="4" fillId="3" borderId="16" xfId="0" applyFont="1" applyFill="1" applyBorder="1"/>
    <xf numFmtId="0" fontId="4" fillId="3" borderId="15" xfId="0" applyFont="1" applyFill="1" applyBorder="1"/>
    <xf numFmtId="0" fontId="1" fillId="11" borderId="14" xfId="0" applyFont="1" applyFill="1" applyBorder="1" applyAlignment="1">
      <alignment horizontal="center"/>
    </xf>
    <xf numFmtId="0" fontId="1" fillId="11" borderId="14" xfId="0" applyFont="1" applyFill="1" applyBorder="1" applyAlignment="1"/>
    <xf numFmtId="0" fontId="1" fillId="11" borderId="14" xfId="0" applyFont="1" applyFill="1" applyBorder="1" applyAlignment="1">
      <alignment horizontal="center"/>
    </xf>
    <xf numFmtId="0" fontId="1" fillId="11" borderId="14" xfId="0" applyFont="1" applyFill="1" applyBorder="1"/>
    <xf numFmtId="0" fontId="1" fillId="11" borderId="1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15" xfId="0" applyFont="1" applyFill="1" applyBorder="1"/>
    <xf numFmtId="0" fontId="4" fillId="11" borderId="16" xfId="0" applyFont="1" applyFill="1" applyBorder="1"/>
    <xf numFmtId="0" fontId="4" fillId="11" borderId="15" xfId="0" applyFont="1" applyFill="1" applyBorder="1"/>
    <xf numFmtId="0" fontId="1" fillId="5" borderId="15" xfId="0" applyFont="1" applyFill="1" applyBorder="1"/>
    <xf numFmtId="0" fontId="4" fillId="5" borderId="16" xfId="0" applyFont="1" applyFill="1" applyBorder="1"/>
    <xf numFmtId="0" fontId="4" fillId="5" borderId="15" xfId="0" applyFont="1" applyFill="1" applyBorder="1"/>
    <xf numFmtId="0" fontId="7" fillId="4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/>
    <xf numFmtId="0" fontId="7" fillId="7" borderId="16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5" borderId="15" xfId="0" applyFont="1" applyFill="1" applyBorder="1"/>
    <xf numFmtId="0" fontId="8" fillId="5" borderId="16" xfId="0" applyFont="1" applyFill="1" applyBorder="1"/>
    <xf numFmtId="0" fontId="8" fillId="5" borderId="15" xfId="0" applyFont="1" applyFill="1" applyBorder="1"/>
    <xf numFmtId="0" fontId="7" fillId="9" borderId="14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8" fillId="9" borderId="15" xfId="0" applyFont="1" applyFill="1" applyBorder="1"/>
    <xf numFmtId="0" fontId="6" fillId="9" borderId="16" xfId="0" applyFont="1" applyFill="1" applyBorder="1"/>
    <xf numFmtId="0" fontId="1" fillId="3" borderId="14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8" fillId="4" borderId="15" xfId="0" applyFont="1" applyFill="1" applyBorder="1"/>
    <xf numFmtId="0" fontId="7" fillId="4" borderId="16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4" fillId="9" borderId="14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wrapText="1"/>
    </xf>
    <xf numFmtId="0" fontId="8" fillId="4" borderId="1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4" xfId="0" applyFont="1" applyFill="1" applyBorder="1" applyAlignment="1"/>
    <xf numFmtId="0" fontId="8" fillId="4" borderId="1" xfId="0" applyFont="1" applyFill="1" applyBorder="1" applyAlignment="1">
      <alignment horizontal="center"/>
    </xf>
    <xf numFmtId="0" fontId="4" fillId="9" borderId="14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vertical="center"/>
    </xf>
    <xf numFmtId="0" fontId="9" fillId="10" borderId="14" xfId="0" applyFont="1" applyFill="1" applyBorder="1" applyAlignment="1">
      <alignment horizontal="center"/>
    </xf>
    <xf numFmtId="0" fontId="10" fillId="10" borderId="14" xfId="0" applyFont="1" applyFill="1" applyBorder="1" applyAlignment="1"/>
    <xf numFmtId="0" fontId="10" fillId="10" borderId="14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7" fillId="12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1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top" wrapText="1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21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4" xfId="0" applyFont="1" applyBorder="1" applyAlignment="1">
      <alignment horizontal="center" vertical="center" textRotation="90" wrapText="1"/>
    </xf>
    <xf numFmtId="0" fontId="2" fillId="0" borderId="6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0"/>
  <sheetViews>
    <sheetView tabSelected="1" topLeftCell="A41" zoomScale="80" zoomScaleNormal="80" workbookViewId="0">
      <selection activeCell="U70" sqref="U70"/>
    </sheetView>
  </sheetViews>
  <sheetFormatPr defaultColWidth="14.42578125" defaultRowHeight="15.75" customHeight="1"/>
  <cols>
    <col min="1" max="1" width="12.7109375" customWidth="1"/>
    <col min="2" max="2" width="48.28515625" customWidth="1"/>
    <col min="3" max="3" width="6.42578125" customWidth="1"/>
    <col min="4" max="4" width="9" customWidth="1"/>
    <col min="5" max="5" width="5.28515625" customWidth="1"/>
    <col min="6" max="6" width="5.42578125" customWidth="1"/>
    <col min="7" max="7" width="5.7109375" customWidth="1"/>
    <col min="8" max="8" width="6.28515625" customWidth="1"/>
    <col min="9" max="10" width="6" customWidth="1"/>
    <col min="11" max="11" width="7.85546875" customWidth="1"/>
    <col min="12" max="12" width="7" customWidth="1"/>
    <col min="13" max="17" width="5.140625" customWidth="1"/>
    <col min="18" max="18" width="6.7109375" customWidth="1"/>
    <col min="19" max="19" width="6.85546875" customWidth="1"/>
    <col min="20" max="20" width="6.5703125" customWidth="1"/>
    <col min="21" max="21" width="6.85546875" customWidth="1"/>
    <col min="22" max="22" width="7.7109375" customWidth="1"/>
    <col min="23" max="23" width="8" customWidth="1"/>
    <col min="24" max="24" width="6.85546875" customWidth="1"/>
    <col min="25" max="25" width="7.7109375" customWidth="1"/>
  </cols>
  <sheetData>
    <row r="1" spans="1:32" ht="12.75">
      <c r="A1" s="232" t="s">
        <v>102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4"/>
    </row>
    <row r="2" spans="1:32" ht="40.5" customHeight="1">
      <c r="A2" s="235" t="s">
        <v>0</v>
      </c>
      <c r="B2" s="236" t="s">
        <v>1</v>
      </c>
      <c r="C2" s="237" t="s">
        <v>2</v>
      </c>
      <c r="D2" s="233"/>
      <c r="E2" s="234"/>
      <c r="F2" s="238" t="s">
        <v>3</v>
      </c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4"/>
      <c r="R2" s="240" t="s">
        <v>4</v>
      </c>
      <c r="S2" s="221"/>
      <c r="T2" s="221"/>
      <c r="U2" s="221"/>
      <c r="V2" s="221"/>
      <c r="W2" s="221"/>
      <c r="X2" s="221"/>
      <c r="Y2" s="222"/>
    </row>
    <row r="3" spans="1:32" ht="12.75">
      <c r="A3" s="230"/>
      <c r="B3" s="230"/>
      <c r="C3" s="239" t="s">
        <v>5</v>
      </c>
      <c r="D3" s="229" t="s">
        <v>6</v>
      </c>
      <c r="E3" s="239" t="s">
        <v>7</v>
      </c>
      <c r="F3" s="229" t="s">
        <v>103</v>
      </c>
      <c r="G3" s="239" t="s">
        <v>8</v>
      </c>
      <c r="H3" s="241" t="s">
        <v>9</v>
      </c>
      <c r="I3" s="233"/>
      <c r="J3" s="233"/>
      <c r="K3" s="233"/>
      <c r="L3" s="233"/>
      <c r="M3" s="233"/>
      <c r="N3" s="233"/>
      <c r="O3" s="233"/>
      <c r="P3" s="233"/>
      <c r="Q3" s="234"/>
      <c r="R3" s="243" t="s">
        <v>12</v>
      </c>
      <c r="S3" s="244"/>
      <c r="T3" s="243" t="s">
        <v>13</v>
      </c>
      <c r="U3" s="244"/>
      <c r="V3" s="249" t="s">
        <v>14</v>
      </c>
      <c r="W3" s="244"/>
      <c r="X3" s="249" t="s">
        <v>104</v>
      </c>
      <c r="Y3" s="244"/>
    </row>
    <row r="4" spans="1:32" ht="12.75">
      <c r="A4" s="230"/>
      <c r="B4" s="230"/>
      <c r="C4" s="230"/>
      <c r="D4" s="230"/>
      <c r="E4" s="230"/>
      <c r="F4" s="230"/>
      <c r="G4" s="230"/>
      <c r="H4" s="239" t="s">
        <v>10</v>
      </c>
      <c r="I4" s="242" t="s">
        <v>11</v>
      </c>
      <c r="J4" s="233"/>
      <c r="K4" s="233"/>
      <c r="L4" s="233"/>
      <c r="M4" s="233"/>
      <c r="N4" s="233"/>
      <c r="O4" s="233"/>
      <c r="P4" s="233"/>
      <c r="Q4" s="234"/>
      <c r="R4" s="245"/>
      <c r="S4" s="246"/>
      <c r="T4" s="245"/>
      <c r="U4" s="246"/>
      <c r="V4" s="245"/>
      <c r="W4" s="246"/>
      <c r="X4" s="245"/>
      <c r="Y4" s="246"/>
    </row>
    <row r="5" spans="1:32" ht="12.75">
      <c r="A5" s="230"/>
      <c r="B5" s="230"/>
      <c r="C5" s="230"/>
      <c r="D5" s="230"/>
      <c r="E5" s="230"/>
      <c r="F5" s="230"/>
      <c r="G5" s="230"/>
      <c r="H5" s="230"/>
      <c r="I5" s="229" t="s">
        <v>15</v>
      </c>
      <c r="J5" s="238" t="s">
        <v>16</v>
      </c>
      <c r="K5" s="233"/>
      <c r="L5" s="234"/>
      <c r="M5" s="238" t="s">
        <v>17</v>
      </c>
      <c r="N5" s="234"/>
      <c r="O5" s="239" t="s">
        <v>18</v>
      </c>
      <c r="P5" s="237" t="s">
        <v>19</v>
      </c>
      <c r="Q5" s="234"/>
      <c r="R5" s="247"/>
      <c r="S5" s="248"/>
      <c r="T5" s="247"/>
      <c r="U5" s="248"/>
      <c r="V5" s="247"/>
      <c r="W5" s="248"/>
      <c r="X5" s="247"/>
      <c r="Y5" s="248"/>
    </row>
    <row r="6" spans="1:32" ht="102.75">
      <c r="A6" s="231"/>
      <c r="B6" s="231"/>
      <c r="C6" s="231"/>
      <c r="D6" s="231"/>
      <c r="E6" s="231"/>
      <c r="F6" s="231"/>
      <c r="G6" s="231"/>
      <c r="H6" s="231"/>
      <c r="I6" s="231"/>
      <c r="J6" s="2" t="s">
        <v>20</v>
      </c>
      <c r="K6" s="2" t="s">
        <v>21</v>
      </c>
      <c r="L6" s="2" t="s">
        <v>105</v>
      </c>
      <c r="M6" s="3" t="s">
        <v>22</v>
      </c>
      <c r="N6" s="4" t="s">
        <v>23</v>
      </c>
      <c r="O6" s="231"/>
      <c r="P6" s="3" t="s">
        <v>18</v>
      </c>
      <c r="Q6" s="5" t="s">
        <v>5</v>
      </c>
      <c r="R6" s="101" t="s">
        <v>24</v>
      </c>
      <c r="S6" s="102" t="s">
        <v>25</v>
      </c>
      <c r="T6" s="101" t="s">
        <v>26</v>
      </c>
      <c r="U6" s="102" t="s">
        <v>27</v>
      </c>
      <c r="V6" s="103" t="s">
        <v>28</v>
      </c>
      <c r="W6" s="104" t="s">
        <v>29</v>
      </c>
      <c r="X6" s="6" t="s">
        <v>106</v>
      </c>
      <c r="Y6" s="7" t="s">
        <v>107</v>
      </c>
    </row>
    <row r="7" spans="1:32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1">
        <v>17</v>
      </c>
      <c r="R7" s="9">
        <v>18</v>
      </c>
      <c r="S7" s="10">
        <v>19</v>
      </c>
      <c r="T7" s="9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</row>
    <row r="8" spans="1:32" ht="12.75">
      <c r="A8" s="11" t="s">
        <v>30</v>
      </c>
      <c r="B8" s="12" t="s">
        <v>31</v>
      </c>
      <c r="C8" s="11">
        <f t="shared" ref="C8:F8" si="0">SUM(C9)</f>
        <v>3</v>
      </c>
      <c r="D8" s="11">
        <v>8</v>
      </c>
      <c r="E8" s="11">
        <v>0</v>
      </c>
      <c r="F8" s="13">
        <f t="shared" si="0"/>
        <v>1476</v>
      </c>
      <c r="G8" s="14"/>
      <c r="H8" s="13">
        <f t="shared" ref="H8:K8" si="1">SUM(H9)</f>
        <v>1476</v>
      </c>
      <c r="I8" s="13">
        <f t="shared" si="1"/>
        <v>1404</v>
      </c>
      <c r="J8" s="13">
        <f t="shared" si="1"/>
        <v>842</v>
      </c>
      <c r="K8" s="13">
        <f t="shared" si="1"/>
        <v>562</v>
      </c>
      <c r="L8" s="14"/>
      <c r="M8" s="14"/>
      <c r="N8" s="14"/>
      <c r="O8" s="13">
        <f t="shared" ref="O8:S8" si="2">SUM(O9)</f>
        <v>36</v>
      </c>
      <c r="P8" s="13">
        <f t="shared" si="2"/>
        <v>18</v>
      </c>
      <c r="Q8" s="15">
        <f t="shared" si="2"/>
        <v>18</v>
      </c>
      <c r="R8" s="16">
        <f t="shared" si="2"/>
        <v>612</v>
      </c>
      <c r="S8" s="17">
        <f t="shared" si="2"/>
        <v>864</v>
      </c>
      <c r="T8" s="105"/>
      <c r="U8" s="106"/>
      <c r="V8" s="107"/>
      <c r="W8" s="106"/>
      <c r="X8" s="107"/>
      <c r="Y8" s="106"/>
      <c r="Z8" s="18"/>
      <c r="AA8" s="18"/>
      <c r="AB8" s="18"/>
      <c r="AC8" s="18"/>
      <c r="AD8" s="18"/>
      <c r="AE8" s="18"/>
      <c r="AF8" s="18"/>
    </row>
    <row r="9" spans="1:32" ht="12.75">
      <c r="A9" s="108" t="s">
        <v>32</v>
      </c>
      <c r="B9" s="109" t="s">
        <v>33</v>
      </c>
      <c r="C9" s="108">
        <f t="shared" ref="C9" si="3">SUM(C10,C19)</f>
        <v>3</v>
      </c>
      <c r="D9" s="108">
        <v>8</v>
      </c>
      <c r="E9" s="108">
        <v>0</v>
      </c>
      <c r="F9" s="110">
        <f>SUM(F10,F19,F23)</f>
        <v>1476</v>
      </c>
      <c r="G9" s="111"/>
      <c r="H9" s="110">
        <f t="shared" ref="H9:K9" si="4">SUM(H10,H19,H23)</f>
        <v>1476</v>
      </c>
      <c r="I9" s="110">
        <f t="shared" si="4"/>
        <v>1404</v>
      </c>
      <c r="J9" s="110">
        <f t="shared" si="4"/>
        <v>842</v>
      </c>
      <c r="K9" s="110">
        <f t="shared" si="4"/>
        <v>562</v>
      </c>
      <c r="L9" s="111"/>
      <c r="M9" s="111"/>
      <c r="N9" s="111"/>
      <c r="O9" s="110">
        <f>SUM(O10,O19,O23)</f>
        <v>36</v>
      </c>
      <c r="P9" s="110">
        <f t="shared" ref="P9:Q9" si="5">SUM(P10,P19)</f>
        <v>18</v>
      </c>
      <c r="Q9" s="112">
        <f t="shared" si="5"/>
        <v>18</v>
      </c>
      <c r="R9" s="113">
        <f t="shared" ref="R9:S9" si="6">SUM(R10,R19,R23)</f>
        <v>612</v>
      </c>
      <c r="S9" s="114">
        <f t="shared" si="6"/>
        <v>864</v>
      </c>
      <c r="T9" s="115"/>
      <c r="U9" s="116"/>
      <c r="V9" s="117"/>
      <c r="W9" s="116"/>
      <c r="X9" s="117"/>
      <c r="Y9" s="116"/>
    </row>
    <row r="10" spans="1:32" ht="12.75">
      <c r="A10" s="20"/>
      <c r="B10" s="21" t="s">
        <v>34</v>
      </c>
      <c r="C10" s="22">
        <v>2</v>
      </c>
      <c r="D10" s="22">
        <v>5</v>
      </c>
      <c r="E10" s="22"/>
      <c r="F10" s="23">
        <f>SUM(F11:F18)</f>
        <v>987</v>
      </c>
      <c r="G10" s="20"/>
      <c r="H10" s="23">
        <f t="shared" ref="H10:K10" si="7">SUM(H11:H18)</f>
        <v>987</v>
      </c>
      <c r="I10" s="23">
        <f t="shared" si="7"/>
        <v>939</v>
      </c>
      <c r="J10" s="23">
        <f t="shared" si="7"/>
        <v>541</v>
      </c>
      <c r="K10" s="23">
        <f t="shared" si="7"/>
        <v>398</v>
      </c>
      <c r="L10" s="20"/>
      <c r="M10" s="20"/>
      <c r="N10" s="20"/>
      <c r="O10" s="23">
        <f t="shared" ref="O10:S10" si="8">SUM(O11:O18)</f>
        <v>24</v>
      </c>
      <c r="P10" s="23">
        <f t="shared" si="8"/>
        <v>12</v>
      </c>
      <c r="Q10" s="24">
        <f t="shared" si="8"/>
        <v>12</v>
      </c>
      <c r="R10" s="25">
        <f t="shared" si="8"/>
        <v>445</v>
      </c>
      <c r="S10" s="26">
        <f t="shared" si="8"/>
        <v>542</v>
      </c>
      <c r="T10" s="118"/>
      <c r="U10" s="119"/>
      <c r="V10" s="120"/>
      <c r="W10" s="119"/>
      <c r="X10" s="120"/>
      <c r="Y10" s="119"/>
    </row>
    <row r="11" spans="1:32" ht="12.75">
      <c r="A11" s="27" t="s">
        <v>35</v>
      </c>
      <c r="B11" s="28" t="s">
        <v>36</v>
      </c>
      <c r="C11" s="27" t="s">
        <v>37</v>
      </c>
      <c r="D11" s="29"/>
      <c r="E11" s="29"/>
      <c r="F11" s="30">
        <v>116</v>
      </c>
      <c r="G11" s="31"/>
      <c r="H11" s="32">
        <v>116</v>
      </c>
      <c r="I11" s="30">
        <v>100</v>
      </c>
      <c r="J11" s="30">
        <v>67</v>
      </c>
      <c r="K11" s="30">
        <v>33</v>
      </c>
      <c r="L11" s="31"/>
      <c r="M11" s="31"/>
      <c r="N11" s="31"/>
      <c r="O11" s="30">
        <v>4</v>
      </c>
      <c r="P11" s="30">
        <v>6</v>
      </c>
      <c r="Q11" s="33">
        <v>6</v>
      </c>
      <c r="R11" s="121">
        <v>42</v>
      </c>
      <c r="S11" s="122">
        <v>74</v>
      </c>
      <c r="T11" s="123"/>
      <c r="U11" s="37"/>
      <c r="V11" s="36"/>
      <c r="W11" s="37"/>
      <c r="X11" s="124"/>
      <c r="Y11" s="85"/>
    </row>
    <row r="12" spans="1:32" ht="12.75">
      <c r="A12" s="27" t="s">
        <v>38</v>
      </c>
      <c r="B12" s="28" t="s">
        <v>39</v>
      </c>
      <c r="C12" s="29"/>
      <c r="D12" s="27" t="s">
        <v>40</v>
      </c>
      <c r="E12" s="29"/>
      <c r="F12" s="30">
        <v>121</v>
      </c>
      <c r="G12" s="31"/>
      <c r="H12" s="32">
        <v>121</v>
      </c>
      <c r="I12" s="30">
        <v>117</v>
      </c>
      <c r="J12" s="30">
        <v>117</v>
      </c>
      <c r="K12" s="30">
        <v>0</v>
      </c>
      <c r="L12" s="31"/>
      <c r="M12" s="31"/>
      <c r="N12" s="31"/>
      <c r="O12" s="30">
        <v>4</v>
      </c>
      <c r="P12" s="31"/>
      <c r="Q12" s="38"/>
      <c r="R12" s="121">
        <v>40</v>
      </c>
      <c r="S12" s="125">
        <v>81</v>
      </c>
      <c r="T12" s="123"/>
      <c r="U12" s="37"/>
      <c r="V12" s="36"/>
      <c r="W12" s="37"/>
      <c r="X12" s="124"/>
      <c r="Y12" s="85"/>
    </row>
    <row r="13" spans="1:32" ht="12.75">
      <c r="A13" s="27" t="s">
        <v>108</v>
      </c>
      <c r="B13" s="28" t="s">
        <v>41</v>
      </c>
      <c r="C13" s="29"/>
      <c r="D13" s="27" t="s">
        <v>40</v>
      </c>
      <c r="E13" s="29"/>
      <c r="F13" s="30">
        <v>121</v>
      </c>
      <c r="G13" s="31"/>
      <c r="H13" s="32">
        <v>121</v>
      </c>
      <c r="I13" s="30">
        <v>117</v>
      </c>
      <c r="J13" s="30">
        <v>87</v>
      </c>
      <c r="K13" s="30">
        <v>30</v>
      </c>
      <c r="L13" s="31"/>
      <c r="M13" s="31"/>
      <c r="N13" s="31"/>
      <c r="O13" s="30">
        <v>4</v>
      </c>
      <c r="P13" s="31"/>
      <c r="Q13" s="38"/>
      <c r="R13" s="121">
        <v>40</v>
      </c>
      <c r="S13" s="125">
        <v>81</v>
      </c>
      <c r="T13" s="123"/>
      <c r="U13" s="37"/>
      <c r="V13" s="36"/>
      <c r="W13" s="37"/>
      <c r="X13" s="124"/>
      <c r="Y13" s="85"/>
    </row>
    <row r="14" spans="1:32" ht="12.75">
      <c r="A14" s="27" t="s">
        <v>42</v>
      </c>
      <c r="B14" s="28" t="s">
        <v>43</v>
      </c>
      <c r="C14" s="27" t="s">
        <v>37</v>
      </c>
      <c r="D14" s="27"/>
      <c r="E14" s="29"/>
      <c r="F14" s="30">
        <v>270</v>
      </c>
      <c r="G14" s="31"/>
      <c r="H14" s="32">
        <v>270</v>
      </c>
      <c r="I14" s="30">
        <v>254</v>
      </c>
      <c r="J14" s="30">
        <v>142</v>
      </c>
      <c r="K14" s="30">
        <v>112</v>
      </c>
      <c r="L14" s="31"/>
      <c r="M14" s="31"/>
      <c r="N14" s="31"/>
      <c r="O14" s="30">
        <v>4</v>
      </c>
      <c r="P14" s="30">
        <v>6</v>
      </c>
      <c r="Q14" s="33">
        <v>6</v>
      </c>
      <c r="R14" s="121">
        <v>100</v>
      </c>
      <c r="S14" s="122">
        <v>170</v>
      </c>
      <c r="T14" s="123"/>
      <c r="U14" s="37"/>
      <c r="V14" s="36"/>
      <c r="W14" s="37"/>
      <c r="X14" s="124"/>
      <c r="Y14" s="85"/>
    </row>
    <row r="15" spans="1:32" ht="12.75">
      <c r="A15" s="27" t="s">
        <v>44</v>
      </c>
      <c r="B15" s="28" t="s">
        <v>45</v>
      </c>
      <c r="C15" s="29"/>
      <c r="D15" s="27" t="s">
        <v>40</v>
      </c>
      <c r="E15" s="29"/>
      <c r="F15" s="30">
        <v>121</v>
      </c>
      <c r="G15" s="31"/>
      <c r="H15" s="32">
        <v>121</v>
      </c>
      <c r="I15" s="30">
        <v>117</v>
      </c>
      <c r="J15" s="30">
        <v>51</v>
      </c>
      <c r="K15" s="30">
        <v>66</v>
      </c>
      <c r="L15" s="31"/>
      <c r="M15" s="31"/>
      <c r="N15" s="31"/>
      <c r="O15" s="30">
        <v>4</v>
      </c>
      <c r="P15" s="31"/>
      <c r="Q15" s="38"/>
      <c r="R15" s="121">
        <v>51</v>
      </c>
      <c r="S15" s="125">
        <v>70</v>
      </c>
      <c r="T15" s="123"/>
      <c r="U15" s="37"/>
      <c r="V15" s="36"/>
      <c r="W15" s="37"/>
      <c r="X15" s="124"/>
      <c r="Y15" s="85"/>
    </row>
    <row r="16" spans="1:32" ht="12.75">
      <c r="A16" s="27" t="s">
        <v>46</v>
      </c>
      <c r="B16" s="28" t="s">
        <v>47</v>
      </c>
      <c r="C16" s="29"/>
      <c r="D16" s="27" t="s">
        <v>40</v>
      </c>
      <c r="E16" s="27" t="s">
        <v>52</v>
      </c>
      <c r="F16" s="30">
        <v>117</v>
      </c>
      <c r="G16" s="31"/>
      <c r="H16" s="32">
        <v>117</v>
      </c>
      <c r="I16" s="30">
        <v>117</v>
      </c>
      <c r="J16" s="30">
        <v>0</v>
      </c>
      <c r="K16" s="30">
        <v>117</v>
      </c>
      <c r="L16" s="31"/>
      <c r="M16" s="31"/>
      <c r="N16" s="31"/>
      <c r="O16" s="31"/>
      <c r="P16" s="31"/>
      <c r="Q16" s="38"/>
      <c r="R16" s="126">
        <v>51</v>
      </c>
      <c r="S16" s="125">
        <v>66</v>
      </c>
      <c r="T16" s="123"/>
      <c r="U16" s="37"/>
      <c r="V16" s="36"/>
      <c r="W16" s="37"/>
      <c r="X16" s="124"/>
      <c r="Y16" s="85"/>
    </row>
    <row r="17" spans="1:32" ht="12.75">
      <c r="A17" s="27" t="s">
        <v>48</v>
      </c>
      <c r="B17" s="28" t="s">
        <v>49</v>
      </c>
      <c r="C17" s="29"/>
      <c r="D17" s="27" t="s">
        <v>40</v>
      </c>
      <c r="E17" s="29"/>
      <c r="F17" s="30">
        <v>80</v>
      </c>
      <c r="G17" s="31"/>
      <c r="H17" s="32">
        <v>80</v>
      </c>
      <c r="I17" s="30">
        <v>78</v>
      </c>
      <c r="J17" s="30">
        <v>38</v>
      </c>
      <c r="K17" s="30">
        <v>40</v>
      </c>
      <c r="L17" s="31"/>
      <c r="M17" s="31"/>
      <c r="N17" s="31"/>
      <c r="O17" s="30">
        <v>2</v>
      </c>
      <c r="P17" s="31"/>
      <c r="Q17" s="38"/>
      <c r="R17" s="127">
        <v>80</v>
      </c>
      <c r="S17" s="128"/>
      <c r="T17" s="123"/>
      <c r="U17" s="37"/>
      <c r="V17" s="36"/>
      <c r="W17" s="37"/>
      <c r="X17" s="124"/>
      <c r="Y17" s="85"/>
    </row>
    <row r="18" spans="1:32" ht="12.75">
      <c r="A18" s="27" t="s">
        <v>50</v>
      </c>
      <c r="B18" s="28" t="s">
        <v>51</v>
      </c>
      <c r="C18" s="29"/>
      <c r="D18" s="27" t="s">
        <v>40</v>
      </c>
      <c r="E18" s="27"/>
      <c r="F18" s="30">
        <v>41</v>
      </c>
      <c r="G18" s="31"/>
      <c r="H18" s="32">
        <v>41</v>
      </c>
      <c r="I18" s="30">
        <v>39</v>
      </c>
      <c r="J18" s="30">
        <v>39</v>
      </c>
      <c r="K18" s="30">
        <v>0</v>
      </c>
      <c r="L18" s="31"/>
      <c r="M18" s="31"/>
      <c r="N18" s="31"/>
      <c r="O18" s="30">
        <v>2</v>
      </c>
      <c r="P18" s="31"/>
      <c r="Q18" s="38"/>
      <c r="R18" s="214">
        <v>41</v>
      </c>
      <c r="S18" s="128"/>
      <c r="T18" s="123"/>
      <c r="U18" s="37"/>
      <c r="V18" s="36"/>
      <c r="W18" s="37"/>
      <c r="X18" s="124"/>
      <c r="Y18" s="85"/>
    </row>
    <row r="19" spans="1:32" ht="12.75">
      <c r="A19" s="55"/>
      <c r="B19" s="21" t="s">
        <v>53</v>
      </c>
      <c r="C19" s="22">
        <v>1</v>
      </c>
      <c r="D19" s="22">
        <v>2</v>
      </c>
      <c r="E19" s="22"/>
      <c r="F19" s="23">
        <f>SUM(F20:F22)</f>
        <v>373</v>
      </c>
      <c r="G19" s="55"/>
      <c r="H19" s="23">
        <f t="shared" ref="H19:I19" si="9">SUM(H20:H22)</f>
        <v>373</v>
      </c>
      <c r="I19" s="23">
        <f t="shared" si="9"/>
        <v>353</v>
      </c>
      <c r="J19" s="23">
        <f>SUM(J20:J22)</f>
        <v>196</v>
      </c>
      <c r="K19" s="23">
        <f>SUM(K20:K22)</f>
        <v>157</v>
      </c>
      <c r="L19" s="55"/>
      <c r="M19" s="55"/>
      <c r="N19" s="55"/>
      <c r="O19" s="23">
        <f>SUM(O20:O22)</f>
        <v>8</v>
      </c>
      <c r="P19" s="23">
        <f t="shared" ref="P19:Q19" si="10">SUM(P20:P24)</f>
        <v>6</v>
      </c>
      <c r="Q19" s="24">
        <f t="shared" si="10"/>
        <v>6</v>
      </c>
      <c r="R19" s="25">
        <f t="shared" ref="R19:S19" si="11">SUM(R20:R22)</f>
        <v>120</v>
      </c>
      <c r="S19" s="26">
        <f t="shared" si="11"/>
        <v>253</v>
      </c>
      <c r="T19" s="129"/>
      <c r="U19" s="130"/>
      <c r="V19" s="131"/>
      <c r="W19" s="130"/>
      <c r="X19" s="131"/>
      <c r="Y19" s="130"/>
    </row>
    <row r="20" spans="1:32" ht="12.75">
      <c r="A20" s="27" t="s">
        <v>54</v>
      </c>
      <c r="B20" s="28" t="s">
        <v>55</v>
      </c>
      <c r="C20" s="29"/>
      <c r="D20" s="27" t="s">
        <v>40</v>
      </c>
      <c r="E20" s="29"/>
      <c r="F20" s="30">
        <v>180</v>
      </c>
      <c r="G20" s="31"/>
      <c r="H20" s="32">
        <v>180</v>
      </c>
      <c r="I20" s="30">
        <v>176</v>
      </c>
      <c r="J20" s="216">
        <v>88</v>
      </c>
      <c r="K20" s="216">
        <v>88</v>
      </c>
      <c r="L20" s="31"/>
      <c r="M20" s="31"/>
      <c r="N20" s="31"/>
      <c r="O20" s="30">
        <v>4</v>
      </c>
      <c r="P20" s="31"/>
      <c r="Q20" s="38"/>
      <c r="R20" s="121">
        <v>60</v>
      </c>
      <c r="S20" s="125">
        <v>120</v>
      </c>
      <c r="T20" s="123"/>
      <c r="U20" s="37"/>
      <c r="V20" s="36"/>
      <c r="W20" s="37"/>
      <c r="X20" s="124"/>
      <c r="Y20" s="85"/>
    </row>
    <row r="21" spans="1:32" ht="12.75">
      <c r="A21" s="27" t="s">
        <v>56</v>
      </c>
      <c r="B21" s="28" t="s">
        <v>57</v>
      </c>
      <c r="C21" s="27" t="s">
        <v>37</v>
      </c>
      <c r="D21" s="27"/>
      <c r="E21" s="29"/>
      <c r="F21" s="30">
        <v>154</v>
      </c>
      <c r="G21" s="31"/>
      <c r="H21" s="32">
        <v>154</v>
      </c>
      <c r="I21" s="30">
        <v>138</v>
      </c>
      <c r="J21" s="216">
        <v>69</v>
      </c>
      <c r="K21" s="216">
        <v>69</v>
      </c>
      <c r="L21" s="31"/>
      <c r="M21" s="31"/>
      <c r="N21" s="31"/>
      <c r="O21" s="30">
        <v>4</v>
      </c>
      <c r="P21" s="30">
        <v>6</v>
      </c>
      <c r="Q21" s="33">
        <v>6</v>
      </c>
      <c r="R21" s="121">
        <v>60</v>
      </c>
      <c r="S21" s="122">
        <v>94</v>
      </c>
      <c r="T21" s="123"/>
      <c r="U21" s="37"/>
      <c r="V21" s="36"/>
      <c r="W21" s="37"/>
      <c r="X21" s="124"/>
      <c r="Y21" s="85"/>
    </row>
    <row r="22" spans="1:32" ht="12.75">
      <c r="A22" s="27" t="s">
        <v>58</v>
      </c>
      <c r="B22" s="28" t="s">
        <v>61</v>
      </c>
      <c r="C22" s="29"/>
      <c r="D22" s="218" t="s">
        <v>40</v>
      </c>
      <c r="E22" s="27"/>
      <c r="F22" s="30">
        <v>39</v>
      </c>
      <c r="G22" s="31"/>
      <c r="H22" s="32">
        <v>39</v>
      </c>
      <c r="I22" s="30">
        <v>39</v>
      </c>
      <c r="J22" s="30">
        <v>39</v>
      </c>
      <c r="K22" s="30">
        <v>0</v>
      </c>
      <c r="L22" s="31"/>
      <c r="M22" s="31"/>
      <c r="N22" s="31"/>
      <c r="O22" s="30"/>
      <c r="P22" s="31"/>
      <c r="Q22" s="38"/>
      <c r="R22" s="121"/>
      <c r="S22" s="215">
        <v>39</v>
      </c>
      <c r="T22" s="123"/>
      <c r="U22" s="37"/>
      <c r="V22" s="36"/>
      <c r="W22" s="37"/>
      <c r="X22" s="124"/>
      <c r="Y22" s="85"/>
    </row>
    <row r="23" spans="1:32" ht="12.75">
      <c r="A23" s="132"/>
      <c r="B23" s="59" t="s">
        <v>62</v>
      </c>
      <c r="C23" s="133"/>
      <c r="D23" s="217">
        <v>1</v>
      </c>
      <c r="E23" s="132"/>
      <c r="F23" s="132">
        <f>SUM(F24)</f>
        <v>116</v>
      </c>
      <c r="G23" s="133"/>
      <c r="H23" s="58">
        <f t="shared" ref="H23:K23" si="12">SUM(H24)</f>
        <v>116</v>
      </c>
      <c r="I23" s="58">
        <f t="shared" si="12"/>
        <v>112</v>
      </c>
      <c r="J23" s="58">
        <f t="shared" si="12"/>
        <v>105</v>
      </c>
      <c r="K23" s="58">
        <f t="shared" si="12"/>
        <v>7</v>
      </c>
      <c r="L23" s="133"/>
      <c r="M23" s="133"/>
      <c r="N23" s="133"/>
      <c r="O23" s="58">
        <f>SUM(O24)</f>
        <v>4</v>
      </c>
      <c r="P23" s="133"/>
      <c r="Q23" s="134"/>
      <c r="R23" s="135">
        <f t="shared" ref="R23:S23" si="13">SUM(R24)</f>
        <v>47</v>
      </c>
      <c r="S23" s="136">
        <f t="shared" si="13"/>
        <v>69</v>
      </c>
      <c r="T23" s="137"/>
      <c r="U23" s="138"/>
      <c r="V23" s="139"/>
      <c r="W23" s="138"/>
      <c r="X23" s="140"/>
      <c r="Y23" s="141"/>
    </row>
    <row r="24" spans="1:32" ht="12.75">
      <c r="A24" s="27" t="s">
        <v>60</v>
      </c>
      <c r="B24" s="28" t="s">
        <v>59</v>
      </c>
      <c r="C24" s="29"/>
      <c r="D24" s="27" t="s">
        <v>40</v>
      </c>
      <c r="E24" s="29"/>
      <c r="F24" s="30">
        <v>116</v>
      </c>
      <c r="G24" s="31"/>
      <c r="H24" s="32">
        <v>116</v>
      </c>
      <c r="I24" s="30">
        <v>112</v>
      </c>
      <c r="J24" s="30">
        <v>105</v>
      </c>
      <c r="K24" s="30">
        <v>7</v>
      </c>
      <c r="L24" s="31"/>
      <c r="M24" s="31"/>
      <c r="N24" s="31"/>
      <c r="O24" s="30">
        <v>4</v>
      </c>
      <c r="P24" s="31"/>
      <c r="Q24" s="38"/>
      <c r="R24" s="121">
        <v>47</v>
      </c>
      <c r="S24" s="125">
        <v>69</v>
      </c>
      <c r="T24" s="123"/>
      <c r="U24" s="37"/>
      <c r="V24" s="36"/>
      <c r="W24" s="37"/>
      <c r="X24" s="124"/>
      <c r="Y24" s="85"/>
    </row>
    <row r="25" spans="1:32" ht="25.5">
      <c r="A25" s="68" t="s">
        <v>109</v>
      </c>
      <c r="B25" s="142" t="s">
        <v>110</v>
      </c>
      <c r="C25" s="70"/>
      <c r="D25" s="68">
        <v>3</v>
      </c>
      <c r="E25" s="68">
        <v>1</v>
      </c>
      <c r="F25" s="70">
        <f t="shared" ref="F25:K25" si="14">SUM(F26:F30)</f>
        <v>468</v>
      </c>
      <c r="G25" s="70">
        <f t="shared" si="14"/>
        <v>60</v>
      </c>
      <c r="H25" s="70">
        <f t="shared" si="14"/>
        <v>408</v>
      </c>
      <c r="I25" s="70">
        <f t="shared" si="14"/>
        <v>404</v>
      </c>
      <c r="J25" s="70">
        <f t="shared" si="14"/>
        <v>56</v>
      </c>
      <c r="K25" s="70">
        <f t="shared" si="14"/>
        <v>348</v>
      </c>
      <c r="L25" s="70"/>
      <c r="M25" s="70"/>
      <c r="N25" s="70"/>
      <c r="O25" s="70">
        <f>SUM(O28)</f>
        <v>4</v>
      </c>
      <c r="P25" s="70"/>
      <c r="Q25" s="71"/>
      <c r="R25" s="72"/>
      <c r="S25" s="73"/>
      <c r="T25" s="72">
        <f t="shared" ref="T25:X25" si="15">SUM(T26:T30)</f>
        <v>92</v>
      </c>
      <c r="U25" s="143">
        <f t="shared" si="15"/>
        <v>116</v>
      </c>
      <c r="V25" s="144">
        <f t="shared" si="15"/>
        <v>92</v>
      </c>
      <c r="W25" s="143">
        <f t="shared" si="15"/>
        <v>112</v>
      </c>
      <c r="X25" s="144">
        <f t="shared" si="15"/>
        <v>56</v>
      </c>
      <c r="Y25" s="143"/>
      <c r="Z25" s="51"/>
      <c r="AA25" s="51"/>
      <c r="AB25" s="51"/>
      <c r="AC25" s="51"/>
      <c r="AD25" s="51"/>
      <c r="AE25" s="51"/>
      <c r="AF25" s="51"/>
    </row>
    <row r="26" spans="1:32" ht="12.75">
      <c r="A26" s="27" t="s">
        <v>111</v>
      </c>
      <c r="B26" s="28" t="s">
        <v>112</v>
      </c>
      <c r="C26" s="29"/>
      <c r="D26" s="27" t="s">
        <v>40</v>
      </c>
      <c r="E26" s="29"/>
      <c r="F26" s="27">
        <v>36</v>
      </c>
      <c r="G26" s="27"/>
      <c r="H26" s="8">
        <v>36</v>
      </c>
      <c r="I26" s="27">
        <v>36</v>
      </c>
      <c r="J26" s="27">
        <v>18</v>
      </c>
      <c r="K26" s="27">
        <v>18</v>
      </c>
      <c r="L26" s="29"/>
      <c r="M26" s="29"/>
      <c r="N26" s="29"/>
      <c r="O26" s="29"/>
      <c r="P26" s="29"/>
      <c r="Q26" s="83"/>
      <c r="R26" s="123"/>
      <c r="S26" s="145"/>
      <c r="T26" s="146"/>
      <c r="U26" s="67"/>
      <c r="V26" s="147"/>
      <c r="W26" s="40">
        <v>36</v>
      </c>
      <c r="X26" s="36"/>
      <c r="Y26" s="81"/>
    </row>
    <row r="27" spans="1:32" ht="12.75">
      <c r="A27" s="27" t="s">
        <v>113</v>
      </c>
      <c r="B27" s="28" t="s">
        <v>45</v>
      </c>
      <c r="C27" s="29"/>
      <c r="D27" s="27" t="s">
        <v>40</v>
      </c>
      <c r="E27" s="29"/>
      <c r="F27" s="27">
        <v>36</v>
      </c>
      <c r="G27" s="27"/>
      <c r="H27" s="8">
        <v>36</v>
      </c>
      <c r="I27" s="27">
        <v>36</v>
      </c>
      <c r="J27" s="27">
        <v>18</v>
      </c>
      <c r="K27" s="27">
        <v>18</v>
      </c>
      <c r="L27" s="29"/>
      <c r="M27" s="29"/>
      <c r="N27" s="29"/>
      <c r="O27" s="29"/>
      <c r="P27" s="29"/>
      <c r="Q27" s="83"/>
      <c r="R27" s="123"/>
      <c r="S27" s="145"/>
      <c r="T27" s="127">
        <v>36</v>
      </c>
      <c r="U27" s="67"/>
      <c r="V27" s="147"/>
      <c r="W27" s="67"/>
      <c r="X27" s="36"/>
      <c r="Y27" s="81"/>
    </row>
    <row r="28" spans="1:32" ht="25.5">
      <c r="A28" s="41" t="s">
        <v>114</v>
      </c>
      <c r="B28" s="148" t="s">
        <v>115</v>
      </c>
      <c r="C28" s="42"/>
      <c r="D28" s="41" t="s">
        <v>40</v>
      </c>
      <c r="E28" s="42"/>
      <c r="F28" s="41">
        <v>152</v>
      </c>
      <c r="G28" s="41">
        <v>12</v>
      </c>
      <c r="H28" s="149">
        <v>140</v>
      </c>
      <c r="I28" s="41">
        <v>136</v>
      </c>
      <c r="J28" s="41">
        <v>0</v>
      </c>
      <c r="K28" s="41">
        <v>136</v>
      </c>
      <c r="L28" s="42"/>
      <c r="M28" s="42"/>
      <c r="N28" s="42"/>
      <c r="O28" s="41">
        <v>4</v>
      </c>
      <c r="P28" s="42"/>
      <c r="Q28" s="150"/>
      <c r="R28" s="151"/>
      <c r="S28" s="152"/>
      <c r="T28" s="153">
        <v>28</v>
      </c>
      <c r="U28" s="48">
        <v>58</v>
      </c>
      <c r="V28" s="61">
        <v>36</v>
      </c>
      <c r="W28" s="47">
        <v>30</v>
      </c>
      <c r="X28" s="49"/>
      <c r="Y28" s="154"/>
      <c r="Z28" s="51"/>
      <c r="AA28" s="51"/>
      <c r="AB28" s="51"/>
      <c r="AC28" s="51"/>
      <c r="AD28" s="51"/>
      <c r="AE28" s="51"/>
      <c r="AF28" s="51"/>
    </row>
    <row r="29" spans="1:32" ht="12.75">
      <c r="A29" s="27" t="s">
        <v>116</v>
      </c>
      <c r="B29" s="28" t="s">
        <v>117</v>
      </c>
      <c r="C29" s="29"/>
      <c r="D29" s="27" t="s">
        <v>40</v>
      </c>
      <c r="E29" s="27" t="s">
        <v>118</v>
      </c>
      <c r="F29" s="27">
        <v>208</v>
      </c>
      <c r="G29" s="27">
        <v>48</v>
      </c>
      <c r="H29" s="8">
        <v>160</v>
      </c>
      <c r="I29" s="27">
        <v>160</v>
      </c>
      <c r="J29" s="27">
        <v>0</v>
      </c>
      <c r="K29" s="27">
        <v>160</v>
      </c>
      <c r="L29" s="29"/>
      <c r="M29" s="29"/>
      <c r="N29" s="29"/>
      <c r="O29" s="29"/>
      <c r="P29" s="29"/>
      <c r="Q29" s="83"/>
      <c r="R29" s="123"/>
      <c r="S29" s="145"/>
      <c r="T29" s="126">
        <v>28</v>
      </c>
      <c r="U29" s="53">
        <v>58</v>
      </c>
      <c r="V29" s="52">
        <v>56</v>
      </c>
      <c r="W29" s="53">
        <v>46</v>
      </c>
      <c r="X29" s="54">
        <v>20</v>
      </c>
      <c r="Y29" s="81"/>
    </row>
    <row r="30" spans="1:32" ht="12.75">
      <c r="A30" s="27" t="s">
        <v>119</v>
      </c>
      <c r="B30" s="60" t="s">
        <v>120</v>
      </c>
      <c r="C30" s="155"/>
      <c r="D30" s="32"/>
      <c r="E30" s="30" t="s">
        <v>52</v>
      </c>
      <c r="F30" s="30">
        <v>36</v>
      </c>
      <c r="G30" s="155"/>
      <c r="H30" s="32">
        <v>36</v>
      </c>
      <c r="I30" s="30">
        <v>36</v>
      </c>
      <c r="J30" s="30">
        <v>20</v>
      </c>
      <c r="K30" s="30">
        <v>16</v>
      </c>
      <c r="L30" s="155"/>
      <c r="M30" s="155"/>
      <c r="N30" s="155"/>
      <c r="O30" s="155"/>
      <c r="P30" s="155"/>
      <c r="Q30" s="156"/>
      <c r="R30" s="157"/>
      <c r="S30" s="158"/>
      <c r="T30" s="157"/>
      <c r="U30" s="159"/>
      <c r="V30" s="160"/>
      <c r="W30" s="159"/>
      <c r="X30" s="52">
        <v>36</v>
      </c>
      <c r="Y30" s="161"/>
      <c r="Z30" s="19"/>
      <c r="AA30" s="19"/>
      <c r="AB30" s="19"/>
      <c r="AC30" s="19"/>
      <c r="AD30" s="19"/>
      <c r="AE30" s="19"/>
      <c r="AF30" s="19"/>
    </row>
    <row r="31" spans="1:32" ht="12.75">
      <c r="A31" s="11" t="s">
        <v>121</v>
      </c>
      <c r="B31" s="12" t="s">
        <v>122</v>
      </c>
      <c r="C31" s="13"/>
      <c r="D31" s="11">
        <v>2</v>
      </c>
      <c r="E31" s="11">
        <v>1</v>
      </c>
      <c r="F31" s="13">
        <f t="shared" ref="F31:K31" si="16">SUM(F32:F34)</f>
        <v>148</v>
      </c>
      <c r="G31" s="13">
        <f t="shared" si="16"/>
        <v>12</v>
      </c>
      <c r="H31" s="13">
        <f t="shared" si="16"/>
        <v>136</v>
      </c>
      <c r="I31" s="13">
        <f t="shared" si="16"/>
        <v>132</v>
      </c>
      <c r="J31" s="13">
        <f t="shared" si="16"/>
        <v>80</v>
      </c>
      <c r="K31" s="13">
        <f t="shared" si="16"/>
        <v>52</v>
      </c>
      <c r="L31" s="13"/>
      <c r="M31" s="13"/>
      <c r="N31" s="13"/>
      <c r="O31" s="13">
        <f>SUM(O32:O34)</f>
        <v>4</v>
      </c>
      <c r="P31" s="13"/>
      <c r="Q31" s="15"/>
      <c r="R31" s="16"/>
      <c r="S31" s="17"/>
      <c r="T31" s="16">
        <f>SUM(T32)</f>
        <v>58</v>
      </c>
      <c r="U31" s="97">
        <f>SUM(U33)</f>
        <v>58</v>
      </c>
      <c r="V31" s="96"/>
      <c r="W31" s="97">
        <f>SUM(W32:W34)</f>
        <v>32</v>
      </c>
      <c r="X31" s="96"/>
      <c r="Y31" s="97"/>
    </row>
    <row r="32" spans="1:32" ht="12.75">
      <c r="A32" s="27" t="s">
        <v>123</v>
      </c>
      <c r="B32" s="28" t="s">
        <v>43</v>
      </c>
      <c r="C32" s="29"/>
      <c r="D32" s="27" t="s">
        <v>40</v>
      </c>
      <c r="E32" s="29"/>
      <c r="F32" s="27">
        <v>58</v>
      </c>
      <c r="G32" s="27">
        <v>6</v>
      </c>
      <c r="H32" s="8">
        <v>52</v>
      </c>
      <c r="I32" s="27">
        <v>50</v>
      </c>
      <c r="J32" s="27">
        <v>26</v>
      </c>
      <c r="K32" s="27">
        <v>24</v>
      </c>
      <c r="L32" s="29"/>
      <c r="M32" s="29"/>
      <c r="N32" s="29"/>
      <c r="O32" s="27">
        <v>2</v>
      </c>
      <c r="P32" s="29"/>
      <c r="Q32" s="83"/>
      <c r="R32" s="123"/>
      <c r="S32" s="145"/>
      <c r="T32" s="127">
        <v>58</v>
      </c>
      <c r="U32" s="67"/>
      <c r="V32" s="36"/>
      <c r="W32" s="37"/>
      <c r="X32" s="124"/>
      <c r="Y32" s="85"/>
    </row>
    <row r="33" spans="1:32" ht="12.75">
      <c r="A33" s="27" t="s">
        <v>124</v>
      </c>
      <c r="B33" s="82" t="s">
        <v>55</v>
      </c>
      <c r="C33" s="29"/>
      <c r="D33" s="27" t="s">
        <v>40</v>
      </c>
      <c r="E33" s="29"/>
      <c r="F33" s="27">
        <v>58</v>
      </c>
      <c r="G33" s="27">
        <v>6</v>
      </c>
      <c r="H33" s="8">
        <v>52</v>
      </c>
      <c r="I33" s="27">
        <v>50</v>
      </c>
      <c r="J33" s="27">
        <v>26</v>
      </c>
      <c r="K33" s="27">
        <v>24</v>
      </c>
      <c r="L33" s="29"/>
      <c r="M33" s="29"/>
      <c r="N33" s="29"/>
      <c r="O33" s="27">
        <v>2</v>
      </c>
      <c r="P33" s="29"/>
      <c r="Q33" s="83"/>
      <c r="R33" s="123"/>
      <c r="S33" s="145"/>
      <c r="T33" s="146"/>
      <c r="U33" s="40">
        <v>58</v>
      </c>
      <c r="V33" s="36"/>
      <c r="W33" s="37"/>
      <c r="X33" s="124"/>
      <c r="Y33" s="85"/>
    </row>
    <row r="34" spans="1:32" ht="12.75">
      <c r="A34" s="27" t="s">
        <v>125</v>
      </c>
      <c r="B34" s="60" t="s">
        <v>126</v>
      </c>
      <c r="C34" s="155"/>
      <c r="D34" s="155"/>
      <c r="E34" s="30" t="s">
        <v>52</v>
      </c>
      <c r="F34" s="30">
        <v>32</v>
      </c>
      <c r="G34" s="155"/>
      <c r="H34" s="32">
        <v>32</v>
      </c>
      <c r="I34" s="30">
        <v>32</v>
      </c>
      <c r="J34" s="30">
        <v>28</v>
      </c>
      <c r="K34" s="30">
        <v>4</v>
      </c>
      <c r="L34" s="155"/>
      <c r="M34" s="155"/>
      <c r="N34" s="155"/>
      <c r="O34" s="155"/>
      <c r="P34" s="155"/>
      <c r="Q34" s="156"/>
      <c r="R34" s="157"/>
      <c r="S34" s="158"/>
      <c r="T34" s="157"/>
      <c r="U34" s="159"/>
      <c r="V34" s="160"/>
      <c r="W34" s="53">
        <v>32</v>
      </c>
      <c r="X34" s="162"/>
      <c r="Y34" s="63"/>
      <c r="Z34" s="19"/>
      <c r="AA34" s="19"/>
      <c r="AB34" s="19"/>
      <c r="AC34" s="19"/>
      <c r="AD34" s="19"/>
      <c r="AE34" s="19"/>
      <c r="AF34" s="19"/>
    </row>
    <row r="35" spans="1:32" ht="12.75">
      <c r="A35" s="11" t="s">
        <v>63</v>
      </c>
      <c r="B35" s="12" t="s">
        <v>64</v>
      </c>
      <c r="C35" s="11">
        <v>1</v>
      </c>
      <c r="D35" s="11">
        <v>7</v>
      </c>
      <c r="E35" s="11">
        <v>1</v>
      </c>
      <c r="F35" s="13">
        <f t="shared" ref="F35:L35" si="17">SUM(F36:F44)</f>
        <v>674</v>
      </c>
      <c r="G35" s="13">
        <f t="shared" si="17"/>
        <v>64</v>
      </c>
      <c r="H35" s="13">
        <f t="shared" si="17"/>
        <v>610</v>
      </c>
      <c r="I35" s="13">
        <f t="shared" si="17"/>
        <v>580</v>
      </c>
      <c r="J35" s="13">
        <f t="shared" si="17"/>
        <v>292</v>
      </c>
      <c r="K35" s="13">
        <f t="shared" si="17"/>
        <v>268</v>
      </c>
      <c r="L35" s="13">
        <f t="shared" si="17"/>
        <v>20</v>
      </c>
      <c r="M35" s="13"/>
      <c r="N35" s="13"/>
      <c r="O35" s="13">
        <f t="shared" ref="O35:Q35" si="18">SUM(O36:O44)</f>
        <v>18</v>
      </c>
      <c r="P35" s="13">
        <f t="shared" si="18"/>
        <v>6</v>
      </c>
      <c r="Q35" s="15">
        <f t="shared" si="18"/>
        <v>6</v>
      </c>
      <c r="R35" s="16"/>
      <c r="S35" s="17"/>
      <c r="T35" s="16">
        <f t="shared" ref="T35:Y35" si="19">SUM(T36:T44)</f>
        <v>106</v>
      </c>
      <c r="U35" s="97">
        <f t="shared" si="19"/>
        <v>188</v>
      </c>
      <c r="V35" s="96">
        <f t="shared" si="19"/>
        <v>44</v>
      </c>
      <c r="W35" s="97">
        <f t="shared" si="19"/>
        <v>194</v>
      </c>
      <c r="X35" s="96">
        <f t="shared" si="19"/>
        <v>82</v>
      </c>
      <c r="Y35" s="97">
        <f t="shared" si="19"/>
        <v>60</v>
      </c>
    </row>
    <row r="36" spans="1:32" ht="12.75">
      <c r="A36" s="27" t="s">
        <v>65</v>
      </c>
      <c r="B36" s="60" t="s">
        <v>127</v>
      </c>
      <c r="C36" s="30"/>
      <c r="D36" s="30" t="s">
        <v>40</v>
      </c>
      <c r="E36" s="31"/>
      <c r="F36" s="30">
        <v>110</v>
      </c>
      <c r="G36" s="30">
        <v>14</v>
      </c>
      <c r="H36" s="32">
        <v>96</v>
      </c>
      <c r="I36" s="30">
        <v>92</v>
      </c>
      <c r="J36" s="30">
        <v>4</v>
      </c>
      <c r="K36" s="30">
        <v>88</v>
      </c>
      <c r="L36" s="31"/>
      <c r="M36" s="31"/>
      <c r="N36" s="31"/>
      <c r="O36" s="30">
        <v>4</v>
      </c>
      <c r="P36" s="31"/>
      <c r="Q36" s="38"/>
      <c r="R36" s="146"/>
      <c r="S36" s="163"/>
      <c r="T36" s="121">
        <v>60</v>
      </c>
      <c r="U36" s="125">
        <v>50</v>
      </c>
      <c r="V36" s="146"/>
      <c r="W36" s="163"/>
      <c r="X36" s="36"/>
      <c r="Y36" s="37"/>
    </row>
    <row r="37" spans="1:32" ht="12.75">
      <c r="A37" s="27" t="s">
        <v>66</v>
      </c>
      <c r="B37" s="60" t="s">
        <v>128</v>
      </c>
      <c r="C37" s="30" t="s">
        <v>37</v>
      </c>
      <c r="D37" s="30"/>
      <c r="E37" s="31"/>
      <c r="F37" s="30">
        <v>106</v>
      </c>
      <c r="G37" s="30">
        <v>12</v>
      </c>
      <c r="H37" s="32">
        <v>94</v>
      </c>
      <c r="I37" s="30">
        <v>80</v>
      </c>
      <c r="J37" s="30">
        <v>40</v>
      </c>
      <c r="K37" s="30">
        <v>40</v>
      </c>
      <c r="L37" s="31"/>
      <c r="M37" s="31"/>
      <c r="N37" s="31"/>
      <c r="O37" s="30">
        <v>2</v>
      </c>
      <c r="P37" s="30">
        <v>6</v>
      </c>
      <c r="Q37" s="33">
        <v>6</v>
      </c>
      <c r="R37" s="146"/>
      <c r="S37" s="163"/>
      <c r="T37" s="121">
        <v>46</v>
      </c>
      <c r="U37" s="122">
        <v>60</v>
      </c>
      <c r="V37" s="146"/>
      <c r="W37" s="163"/>
      <c r="X37" s="36"/>
      <c r="Y37" s="37"/>
    </row>
    <row r="38" spans="1:32" ht="12.75">
      <c r="A38" s="27" t="s">
        <v>67</v>
      </c>
      <c r="B38" s="60" t="s">
        <v>73</v>
      </c>
      <c r="C38" s="30"/>
      <c r="D38" s="30" t="s">
        <v>40</v>
      </c>
      <c r="E38" s="31"/>
      <c r="F38" s="30">
        <v>38</v>
      </c>
      <c r="G38" s="30"/>
      <c r="H38" s="32">
        <v>38</v>
      </c>
      <c r="I38" s="30">
        <v>36</v>
      </c>
      <c r="J38" s="30">
        <v>20</v>
      </c>
      <c r="K38" s="30">
        <v>16</v>
      </c>
      <c r="L38" s="31"/>
      <c r="M38" s="31"/>
      <c r="N38" s="31"/>
      <c r="O38" s="30">
        <v>2</v>
      </c>
      <c r="P38" s="31"/>
      <c r="Q38" s="38"/>
      <c r="R38" s="146"/>
      <c r="S38" s="163"/>
      <c r="T38" s="146"/>
      <c r="U38" s="125">
        <v>38</v>
      </c>
      <c r="V38" s="146"/>
      <c r="W38" s="128"/>
      <c r="X38" s="36"/>
      <c r="Y38" s="37"/>
    </row>
    <row r="39" spans="1:32" ht="12.75">
      <c r="A39" s="27" t="s">
        <v>68</v>
      </c>
      <c r="B39" s="60" t="s">
        <v>129</v>
      </c>
      <c r="C39" s="31"/>
      <c r="D39" s="30" t="s">
        <v>40</v>
      </c>
      <c r="E39" s="31"/>
      <c r="F39" s="30">
        <v>74</v>
      </c>
      <c r="G39" s="30">
        <v>8</v>
      </c>
      <c r="H39" s="32">
        <v>66</v>
      </c>
      <c r="I39" s="30">
        <v>64</v>
      </c>
      <c r="J39" s="30">
        <v>42</v>
      </c>
      <c r="K39" s="30">
        <v>22</v>
      </c>
      <c r="L39" s="31"/>
      <c r="M39" s="31"/>
      <c r="N39" s="31"/>
      <c r="O39" s="30">
        <v>2</v>
      </c>
      <c r="P39" s="31"/>
      <c r="Q39" s="38"/>
      <c r="R39" s="146"/>
      <c r="S39" s="163"/>
      <c r="T39" s="146"/>
      <c r="U39" s="163"/>
      <c r="V39" s="121">
        <v>24</v>
      </c>
      <c r="W39" s="125">
        <v>50</v>
      </c>
      <c r="X39" s="36"/>
      <c r="Y39" s="37"/>
    </row>
    <row r="40" spans="1:32" ht="12.75">
      <c r="A40" s="27" t="s">
        <v>70</v>
      </c>
      <c r="B40" s="60" t="s">
        <v>130</v>
      </c>
      <c r="C40" s="31"/>
      <c r="D40" s="30" t="s">
        <v>40</v>
      </c>
      <c r="E40" s="31"/>
      <c r="F40" s="30">
        <v>40</v>
      </c>
      <c r="G40" s="30"/>
      <c r="H40" s="32">
        <v>40</v>
      </c>
      <c r="I40" s="30">
        <v>38</v>
      </c>
      <c r="J40" s="30">
        <v>28</v>
      </c>
      <c r="K40" s="30">
        <v>10</v>
      </c>
      <c r="L40" s="31"/>
      <c r="M40" s="31"/>
      <c r="N40" s="31"/>
      <c r="O40" s="30">
        <v>2</v>
      </c>
      <c r="P40" s="31"/>
      <c r="Q40" s="38"/>
      <c r="R40" s="146"/>
      <c r="S40" s="163"/>
      <c r="T40" s="146"/>
      <c r="U40" s="125">
        <v>40</v>
      </c>
      <c r="V40" s="146"/>
      <c r="W40" s="128"/>
      <c r="X40" s="36"/>
      <c r="Y40" s="37"/>
    </row>
    <row r="41" spans="1:32" ht="25.5">
      <c r="A41" s="41" t="s">
        <v>71</v>
      </c>
      <c r="B41" s="64" t="s">
        <v>131</v>
      </c>
      <c r="C41" s="44"/>
      <c r="D41" s="43" t="s">
        <v>40</v>
      </c>
      <c r="E41" s="44"/>
      <c r="F41" s="43">
        <v>94</v>
      </c>
      <c r="G41" s="43">
        <v>10</v>
      </c>
      <c r="H41" s="45">
        <v>84</v>
      </c>
      <c r="I41" s="43">
        <v>82</v>
      </c>
      <c r="J41" s="43">
        <v>40</v>
      </c>
      <c r="K41" s="43">
        <v>42</v>
      </c>
      <c r="L41" s="44"/>
      <c r="M41" s="44"/>
      <c r="N41" s="44"/>
      <c r="O41" s="43">
        <v>2</v>
      </c>
      <c r="P41" s="44"/>
      <c r="Q41" s="46"/>
      <c r="R41" s="164"/>
      <c r="S41" s="165"/>
      <c r="T41" s="164"/>
      <c r="U41" s="165"/>
      <c r="V41" s="153">
        <v>20</v>
      </c>
      <c r="W41" s="166">
        <v>74</v>
      </c>
      <c r="X41" s="49"/>
      <c r="Y41" s="50"/>
      <c r="Z41" s="51"/>
      <c r="AA41" s="51"/>
      <c r="AB41" s="51"/>
      <c r="AC41" s="51"/>
      <c r="AD41" s="51"/>
      <c r="AE41" s="51"/>
      <c r="AF41" s="51"/>
    </row>
    <row r="42" spans="1:32" ht="12.75">
      <c r="A42" s="27" t="s">
        <v>72</v>
      </c>
      <c r="B42" s="60" t="s">
        <v>132</v>
      </c>
      <c r="C42" s="30"/>
      <c r="D42" s="30" t="s">
        <v>40</v>
      </c>
      <c r="E42" s="31"/>
      <c r="F42" s="30">
        <v>110</v>
      </c>
      <c r="G42" s="30">
        <v>20</v>
      </c>
      <c r="H42" s="32">
        <v>90</v>
      </c>
      <c r="I42" s="30">
        <v>88</v>
      </c>
      <c r="J42" s="30">
        <v>58</v>
      </c>
      <c r="K42" s="30">
        <v>10</v>
      </c>
      <c r="L42" s="30">
        <v>20</v>
      </c>
      <c r="M42" s="31"/>
      <c r="N42" s="31"/>
      <c r="O42" s="30">
        <v>2</v>
      </c>
      <c r="P42" s="31"/>
      <c r="Q42" s="38"/>
      <c r="R42" s="146"/>
      <c r="S42" s="163"/>
      <c r="T42" s="121"/>
      <c r="U42" s="163"/>
      <c r="V42" s="146"/>
      <c r="W42" s="163"/>
      <c r="X42" s="34">
        <v>68</v>
      </c>
      <c r="Y42" s="40">
        <v>42</v>
      </c>
    </row>
    <row r="43" spans="1:32" ht="12.75">
      <c r="A43" s="27" t="s">
        <v>74</v>
      </c>
      <c r="B43" s="60" t="s">
        <v>133</v>
      </c>
      <c r="C43" s="31"/>
      <c r="D43" s="30"/>
      <c r="E43" s="30" t="s">
        <v>52</v>
      </c>
      <c r="F43" s="30">
        <v>32</v>
      </c>
      <c r="G43" s="30"/>
      <c r="H43" s="32">
        <v>32</v>
      </c>
      <c r="I43" s="30">
        <v>32</v>
      </c>
      <c r="J43" s="30">
        <v>26</v>
      </c>
      <c r="K43" s="30">
        <v>6</v>
      </c>
      <c r="L43" s="31"/>
      <c r="M43" s="31"/>
      <c r="N43" s="31"/>
      <c r="O43" s="31"/>
      <c r="P43" s="31"/>
      <c r="Q43" s="38"/>
      <c r="R43" s="146"/>
      <c r="S43" s="163"/>
      <c r="T43" s="121"/>
      <c r="U43" s="163"/>
      <c r="V43" s="146"/>
      <c r="W43" s="163"/>
      <c r="X43" s="56">
        <v>14</v>
      </c>
      <c r="Y43" s="53">
        <v>18</v>
      </c>
    </row>
    <row r="44" spans="1:32" ht="12.75">
      <c r="A44" s="27" t="s">
        <v>75</v>
      </c>
      <c r="B44" s="60" t="s">
        <v>69</v>
      </c>
      <c r="C44" s="31"/>
      <c r="D44" s="30" t="s">
        <v>40</v>
      </c>
      <c r="E44" s="31"/>
      <c r="F44" s="30">
        <v>70</v>
      </c>
      <c r="G44" s="30"/>
      <c r="H44" s="32">
        <v>70</v>
      </c>
      <c r="I44" s="30">
        <v>68</v>
      </c>
      <c r="J44" s="30">
        <v>34</v>
      </c>
      <c r="K44" s="30">
        <v>34</v>
      </c>
      <c r="L44" s="31"/>
      <c r="M44" s="31"/>
      <c r="N44" s="31"/>
      <c r="O44" s="30">
        <v>2</v>
      </c>
      <c r="P44" s="31"/>
      <c r="Q44" s="38"/>
      <c r="R44" s="146"/>
      <c r="S44" s="163"/>
      <c r="T44" s="121"/>
      <c r="U44" s="163"/>
      <c r="V44" s="146"/>
      <c r="W44" s="125">
        <v>70</v>
      </c>
      <c r="X44" s="36"/>
      <c r="Y44" s="37"/>
    </row>
    <row r="45" spans="1:32" ht="12.75">
      <c r="A45" s="68" t="s">
        <v>76</v>
      </c>
      <c r="B45" s="69" t="s">
        <v>77</v>
      </c>
      <c r="C45" s="70">
        <f t="shared" ref="C45:D45" si="20">SUM(C46,C52,C58,C62,C67)</f>
        <v>11</v>
      </c>
      <c r="D45" s="70">
        <f t="shared" si="20"/>
        <v>14</v>
      </c>
      <c r="E45" s="70"/>
      <c r="F45" s="70">
        <f t="shared" ref="F45:Q45" si="21">SUM(F46,F52,F58,F62,F67)</f>
        <v>2814</v>
      </c>
      <c r="G45" s="70">
        <f t="shared" si="21"/>
        <v>201</v>
      </c>
      <c r="H45" s="70">
        <f t="shared" si="21"/>
        <v>2613</v>
      </c>
      <c r="I45" s="70">
        <f t="shared" si="21"/>
        <v>1577</v>
      </c>
      <c r="J45" s="70">
        <f t="shared" si="21"/>
        <v>781</v>
      </c>
      <c r="K45" s="70">
        <f t="shared" si="21"/>
        <v>666</v>
      </c>
      <c r="L45" s="70">
        <f t="shared" si="21"/>
        <v>130</v>
      </c>
      <c r="M45" s="70">
        <f t="shared" si="21"/>
        <v>288</v>
      </c>
      <c r="N45" s="70">
        <f t="shared" si="21"/>
        <v>576</v>
      </c>
      <c r="O45" s="70">
        <f t="shared" si="21"/>
        <v>70</v>
      </c>
      <c r="P45" s="70">
        <f t="shared" si="21"/>
        <v>36</v>
      </c>
      <c r="Q45" s="71">
        <f t="shared" si="21"/>
        <v>66</v>
      </c>
      <c r="R45" s="72"/>
      <c r="S45" s="73"/>
      <c r="T45" s="72">
        <f t="shared" ref="T45:Y45" si="22">SUM(T46,T52,T58,T62,T67)</f>
        <v>356</v>
      </c>
      <c r="U45" s="73">
        <f t="shared" si="22"/>
        <v>502</v>
      </c>
      <c r="V45" s="72">
        <f t="shared" si="22"/>
        <v>476</v>
      </c>
      <c r="W45" s="73">
        <f t="shared" si="22"/>
        <v>562</v>
      </c>
      <c r="X45" s="72">
        <f t="shared" si="22"/>
        <v>474</v>
      </c>
      <c r="Y45" s="73">
        <f t="shared" si="22"/>
        <v>444</v>
      </c>
    </row>
    <row r="46" spans="1:32" ht="12.75">
      <c r="A46" s="74" t="s">
        <v>134</v>
      </c>
      <c r="B46" s="75" t="s">
        <v>135</v>
      </c>
      <c r="C46" s="74">
        <v>3</v>
      </c>
      <c r="D46" s="74">
        <v>3</v>
      </c>
      <c r="E46" s="76"/>
      <c r="F46" s="76">
        <f t="shared" ref="F46:Q46" si="23">SUM(F47:F51)</f>
        <v>1056</v>
      </c>
      <c r="G46" s="76">
        <f t="shared" si="23"/>
        <v>70</v>
      </c>
      <c r="H46" s="76">
        <f t="shared" si="23"/>
        <v>986</v>
      </c>
      <c r="I46" s="76">
        <f t="shared" si="23"/>
        <v>746</v>
      </c>
      <c r="J46" s="76">
        <f t="shared" si="23"/>
        <v>387</v>
      </c>
      <c r="K46" s="76">
        <f t="shared" si="23"/>
        <v>229</v>
      </c>
      <c r="L46" s="76">
        <f t="shared" si="23"/>
        <v>130</v>
      </c>
      <c r="M46" s="76">
        <f t="shared" si="23"/>
        <v>108</v>
      </c>
      <c r="N46" s="76">
        <f t="shared" si="23"/>
        <v>72</v>
      </c>
      <c r="O46" s="76">
        <f t="shared" si="23"/>
        <v>30</v>
      </c>
      <c r="P46" s="76">
        <f t="shared" si="23"/>
        <v>12</v>
      </c>
      <c r="Q46" s="77">
        <f t="shared" si="23"/>
        <v>18</v>
      </c>
      <c r="R46" s="78"/>
      <c r="S46" s="79"/>
      <c r="T46" s="78">
        <f t="shared" ref="T46:X46" si="24">SUM(T47:T51)</f>
        <v>144</v>
      </c>
      <c r="U46" s="167">
        <f t="shared" si="24"/>
        <v>138</v>
      </c>
      <c r="V46" s="168">
        <f t="shared" si="24"/>
        <v>252</v>
      </c>
      <c r="W46" s="167">
        <f t="shared" si="24"/>
        <v>268</v>
      </c>
      <c r="X46" s="168">
        <f t="shared" si="24"/>
        <v>254</v>
      </c>
      <c r="Y46" s="167"/>
    </row>
    <row r="47" spans="1:32" ht="12.75">
      <c r="A47" s="27" t="s">
        <v>136</v>
      </c>
      <c r="B47" s="28" t="s">
        <v>137</v>
      </c>
      <c r="C47" s="27" t="s">
        <v>37</v>
      </c>
      <c r="D47" s="218" t="s">
        <v>177</v>
      </c>
      <c r="E47" s="29"/>
      <c r="F47" s="27">
        <v>668</v>
      </c>
      <c r="G47" s="27">
        <v>40</v>
      </c>
      <c r="H47" s="8">
        <v>628</v>
      </c>
      <c r="I47" s="27">
        <v>596</v>
      </c>
      <c r="J47" s="27">
        <v>326</v>
      </c>
      <c r="K47" s="27">
        <v>190</v>
      </c>
      <c r="L47" s="27">
        <v>80</v>
      </c>
      <c r="M47" s="27"/>
      <c r="N47" s="27"/>
      <c r="O47" s="27">
        <v>20</v>
      </c>
      <c r="P47" s="27">
        <v>6</v>
      </c>
      <c r="Q47" s="80">
        <v>6</v>
      </c>
      <c r="R47" s="123"/>
      <c r="S47" s="163"/>
      <c r="T47" s="127">
        <v>144</v>
      </c>
      <c r="U47" s="57">
        <v>138</v>
      </c>
      <c r="V47" s="54">
        <v>252</v>
      </c>
      <c r="W47" s="35">
        <v>134</v>
      </c>
      <c r="X47" s="169"/>
      <c r="Y47" s="170"/>
    </row>
    <row r="48" spans="1:32" ht="12.75">
      <c r="A48" s="27" t="s">
        <v>138</v>
      </c>
      <c r="B48" s="28" t="s">
        <v>139</v>
      </c>
      <c r="C48" s="27" t="s">
        <v>37</v>
      </c>
      <c r="D48" s="27"/>
      <c r="E48" s="29"/>
      <c r="F48" s="27">
        <v>202</v>
      </c>
      <c r="G48" s="27">
        <v>30</v>
      </c>
      <c r="H48" s="8">
        <v>172</v>
      </c>
      <c r="I48" s="27">
        <v>150</v>
      </c>
      <c r="J48" s="27">
        <v>61</v>
      </c>
      <c r="K48" s="27">
        <v>39</v>
      </c>
      <c r="L48" s="27">
        <v>50</v>
      </c>
      <c r="M48" s="29"/>
      <c r="N48" s="29"/>
      <c r="O48" s="27">
        <v>10</v>
      </c>
      <c r="P48" s="27">
        <v>6</v>
      </c>
      <c r="Q48" s="80">
        <v>6</v>
      </c>
      <c r="R48" s="123"/>
      <c r="S48" s="163"/>
      <c r="T48" s="146"/>
      <c r="U48" s="57"/>
      <c r="V48" s="34"/>
      <c r="W48" s="57">
        <v>62</v>
      </c>
      <c r="X48" s="171">
        <v>140</v>
      </c>
      <c r="Y48" s="170"/>
    </row>
    <row r="49" spans="1:32" ht="12.75">
      <c r="A49" s="27" t="s">
        <v>140</v>
      </c>
      <c r="B49" s="82" t="s">
        <v>86</v>
      </c>
      <c r="C49" s="27"/>
      <c r="D49" s="27" t="s">
        <v>40</v>
      </c>
      <c r="E49" s="29"/>
      <c r="F49" s="27">
        <v>108</v>
      </c>
      <c r="G49" s="27"/>
      <c r="H49" s="8">
        <v>108</v>
      </c>
      <c r="I49" s="27"/>
      <c r="J49" s="27"/>
      <c r="K49" s="27"/>
      <c r="L49" s="29"/>
      <c r="M49" s="27">
        <v>108</v>
      </c>
      <c r="N49" s="29"/>
      <c r="O49" s="29"/>
      <c r="P49" s="29"/>
      <c r="Q49" s="83"/>
      <c r="R49" s="123"/>
      <c r="S49" s="163"/>
      <c r="T49" s="146"/>
      <c r="U49" s="57"/>
      <c r="V49" s="36"/>
      <c r="W49" s="57">
        <v>72</v>
      </c>
      <c r="X49" s="172">
        <v>36</v>
      </c>
      <c r="Y49" s="170"/>
    </row>
    <row r="50" spans="1:32" ht="12.75">
      <c r="A50" s="27" t="s">
        <v>141</v>
      </c>
      <c r="B50" s="28" t="s">
        <v>81</v>
      </c>
      <c r="C50" s="29"/>
      <c r="D50" s="27" t="s">
        <v>40</v>
      </c>
      <c r="E50" s="29"/>
      <c r="F50" s="27">
        <v>72</v>
      </c>
      <c r="G50" s="29"/>
      <c r="H50" s="8">
        <v>72</v>
      </c>
      <c r="I50" s="29"/>
      <c r="J50" s="29"/>
      <c r="K50" s="29"/>
      <c r="L50" s="29"/>
      <c r="M50" s="29"/>
      <c r="N50" s="27">
        <v>72</v>
      </c>
      <c r="O50" s="29"/>
      <c r="P50" s="29"/>
      <c r="Q50" s="83"/>
      <c r="R50" s="123"/>
      <c r="S50" s="163"/>
      <c r="T50" s="146"/>
      <c r="U50" s="67"/>
      <c r="V50" s="36"/>
      <c r="W50" s="57"/>
      <c r="X50" s="172">
        <v>72</v>
      </c>
      <c r="Y50" s="170"/>
    </row>
    <row r="51" spans="1:32" ht="12.75">
      <c r="A51" s="27" t="s">
        <v>142</v>
      </c>
      <c r="B51" s="28" t="s">
        <v>143</v>
      </c>
      <c r="C51" s="27" t="s">
        <v>82</v>
      </c>
      <c r="D51" s="27"/>
      <c r="E51" s="29"/>
      <c r="F51" s="27">
        <v>6</v>
      </c>
      <c r="G51" s="27"/>
      <c r="H51" s="8">
        <v>6</v>
      </c>
      <c r="I51" s="27"/>
      <c r="J51" s="27"/>
      <c r="K51" s="27"/>
      <c r="L51" s="29"/>
      <c r="M51" s="29"/>
      <c r="N51" s="29"/>
      <c r="O51" s="29"/>
      <c r="P51" s="29"/>
      <c r="Q51" s="80">
        <v>6</v>
      </c>
      <c r="R51" s="123"/>
      <c r="S51" s="163"/>
      <c r="T51" s="121"/>
      <c r="U51" s="67"/>
      <c r="V51" s="36"/>
      <c r="W51" s="57"/>
      <c r="X51" s="171">
        <v>6</v>
      </c>
      <c r="Y51" s="170"/>
    </row>
    <row r="52" spans="1:32" ht="25.5">
      <c r="A52" s="74" t="s">
        <v>144</v>
      </c>
      <c r="B52" s="75" t="s">
        <v>145</v>
      </c>
      <c r="C52" s="74">
        <v>4</v>
      </c>
      <c r="D52" s="74">
        <v>2</v>
      </c>
      <c r="E52" s="76"/>
      <c r="F52" s="76">
        <f t="shared" ref="F52:K52" si="25">SUM(F53:F57)</f>
        <v>884</v>
      </c>
      <c r="G52" s="76">
        <f t="shared" si="25"/>
        <v>60</v>
      </c>
      <c r="H52" s="76">
        <f t="shared" si="25"/>
        <v>824</v>
      </c>
      <c r="I52" s="76">
        <f t="shared" si="25"/>
        <v>474</v>
      </c>
      <c r="J52" s="76">
        <f t="shared" si="25"/>
        <v>198</v>
      </c>
      <c r="K52" s="76">
        <f t="shared" si="25"/>
        <v>276</v>
      </c>
      <c r="L52" s="76"/>
      <c r="M52" s="76">
        <f t="shared" ref="M52:Q52" si="26">SUM(M53:M57)</f>
        <v>108</v>
      </c>
      <c r="N52" s="76">
        <f t="shared" si="26"/>
        <v>180</v>
      </c>
      <c r="O52" s="76">
        <f t="shared" si="26"/>
        <v>20</v>
      </c>
      <c r="P52" s="76">
        <f t="shared" si="26"/>
        <v>18</v>
      </c>
      <c r="Q52" s="77">
        <f t="shared" si="26"/>
        <v>24</v>
      </c>
      <c r="R52" s="78"/>
      <c r="S52" s="79"/>
      <c r="T52" s="78">
        <f t="shared" ref="T52:Y52" si="27">SUM(T53:T57)</f>
        <v>106</v>
      </c>
      <c r="U52" s="167">
        <f t="shared" si="27"/>
        <v>108</v>
      </c>
      <c r="V52" s="168">
        <f t="shared" si="27"/>
        <v>144</v>
      </c>
      <c r="W52" s="167">
        <f t="shared" si="27"/>
        <v>120</v>
      </c>
      <c r="X52" s="168">
        <f t="shared" si="27"/>
        <v>220</v>
      </c>
      <c r="Y52" s="167">
        <f t="shared" si="27"/>
        <v>186</v>
      </c>
    </row>
    <row r="53" spans="1:32" ht="25.5">
      <c r="A53" s="41" t="s">
        <v>146</v>
      </c>
      <c r="B53" s="148" t="s">
        <v>147</v>
      </c>
      <c r="C53" s="41" t="s">
        <v>148</v>
      </c>
      <c r="D53" s="41"/>
      <c r="E53" s="42"/>
      <c r="F53" s="41">
        <v>478</v>
      </c>
      <c r="G53" s="41">
        <v>50</v>
      </c>
      <c r="H53" s="149">
        <v>428</v>
      </c>
      <c r="I53" s="41">
        <v>394</v>
      </c>
      <c r="J53" s="41">
        <v>166</v>
      </c>
      <c r="K53" s="41">
        <v>228</v>
      </c>
      <c r="L53" s="42"/>
      <c r="M53" s="42"/>
      <c r="N53" s="42"/>
      <c r="O53" s="41">
        <v>10</v>
      </c>
      <c r="P53" s="41">
        <v>12</v>
      </c>
      <c r="Q53" s="173">
        <v>12</v>
      </c>
      <c r="R53" s="151"/>
      <c r="S53" s="152"/>
      <c r="T53" s="174">
        <v>106</v>
      </c>
      <c r="U53" s="47">
        <v>108</v>
      </c>
      <c r="V53" s="175">
        <v>144</v>
      </c>
      <c r="W53" s="176">
        <v>120</v>
      </c>
      <c r="X53" s="151"/>
      <c r="Y53" s="152"/>
      <c r="Z53" s="51"/>
      <c r="AA53" s="51"/>
      <c r="AB53" s="51"/>
      <c r="AC53" s="51"/>
      <c r="AD53" s="51"/>
      <c r="AE53" s="51"/>
      <c r="AF53" s="51"/>
    </row>
    <row r="54" spans="1:32" ht="25.5">
      <c r="A54" s="41" t="s">
        <v>149</v>
      </c>
      <c r="B54" s="177" t="s">
        <v>150</v>
      </c>
      <c r="C54" s="178" t="s">
        <v>37</v>
      </c>
      <c r="D54" s="179"/>
      <c r="E54" s="179"/>
      <c r="F54" s="178">
        <v>112</v>
      </c>
      <c r="G54" s="178">
        <v>10</v>
      </c>
      <c r="H54" s="180">
        <v>102</v>
      </c>
      <c r="I54" s="178">
        <v>80</v>
      </c>
      <c r="J54" s="178">
        <v>32</v>
      </c>
      <c r="K54" s="178">
        <v>48</v>
      </c>
      <c r="L54" s="179"/>
      <c r="M54" s="179"/>
      <c r="N54" s="179"/>
      <c r="O54" s="178">
        <v>10</v>
      </c>
      <c r="P54" s="178">
        <v>6</v>
      </c>
      <c r="Q54" s="181">
        <v>6</v>
      </c>
      <c r="R54" s="49"/>
      <c r="S54" s="50"/>
      <c r="T54" s="49"/>
      <c r="U54" s="50"/>
      <c r="V54" s="61"/>
      <c r="W54" s="182"/>
      <c r="X54" s="183">
        <v>112</v>
      </c>
      <c r="Y54" s="152"/>
      <c r="Z54" s="51"/>
      <c r="AA54" s="51"/>
      <c r="AB54" s="51"/>
      <c r="AC54" s="51"/>
      <c r="AD54" s="51"/>
      <c r="AE54" s="51"/>
      <c r="AF54" s="51"/>
    </row>
    <row r="55" spans="1:32" ht="12.75">
      <c r="A55" s="27" t="s">
        <v>151</v>
      </c>
      <c r="B55" s="86" t="s">
        <v>86</v>
      </c>
      <c r="C55" s="87"/>
      <c r="D55" s="87" t="s">
        <v>40</v>
      </c>
      <c r="E55" s="88"/>
      <c r="F55" s="87">
        <v>108</v>
      </c>
      <c r="G55" s="87"/>
      <c r="H55" s="89">
        <v>108</v>
      </c>
      <c r="I55" s="87"/>
      <c r="J55" s="87"/>
      <c r="K55" s="87"/>
      <c r="L55" s="88"/>
      <c r="M55" s="87">
        <v>108</v>
      </c>
      <c r="N55" s="88"/>
      <c r="O55" s="88"/>
      <c r="P55" s="88"/>
      <c r="Q55" s="90"/>
      <c r="R55" s="36"/>
      <c r="S55" s="37"/>
      <c r="T55" s="36"/>
      <c r="U55" s="37"/>
      <c r="V55" s="56"/>
      <c r="W55" s="67"/>
      <c r="X55" s="127">
        <v>108</v>
      </c>
      <c r="Y55" s="184"/>
    </row>
    <row r="56" spans="1:32" ht="12.75">
      <c r="A56" s="87" t="s">
        <v>152</v>
      </c>
      <c r="B56" s="86" t="s">
        <v>81</v>
      </c>
      <c r="C56" s="87"/>
      <c r="D56" s="87" t="s">
        <v>40</v>
      </c>
      <c r="E56" s="88"/>
      <c r="F56" s="87">
        <v>180</v>
      </c>
      <c r="G56" s="88"/>
      <c r="H56" s="89">
        <v>180</v>
      </c>
      <c r="I56" s="88"/>
      <c r="J56" s="88"/>
      <c r="K56" s="88"/>
      <c r="L56" s="88"/>
      <c r="M56" s="88"/>
      <c r="N56" s="87">
        <v>180</v>
      </c>
      <c r="O56" s="88"/>
      <c r="P56" s="88"/>
      <c r="Q56" s="90"/>
      <c r="R56" s="36"/>
      <c r="S56" s="37"/>
      <c r="T56" s="36"/>
      <c r="U56" s="37"/>
      <c r="V56" s="147"/>
      <c r="W56" s="67"/>
      <c r="X56" s="121"/>
      <c r="Y56" s="125">
        <v>180</v>
      </c>
      <c r="AA56" s="224"/>
      <c r="AB56" s="224"/>
      <c r="AC56" s="224"/>
    </row>
    <row r="57" spans="1:32" ht="12.75">
      <c r="A57" s="87" t="s">
        <v>153</v>
      </c>
      <c r="B57" s="86" t="s">
        <v>143</v>
      </c>
      <c r="C57" s="87" t="s">
        <v>82</v>
      </c>
      <c r="D57" s="88"/>
      <c r="E57" s="88"/>
      <c r="F57" s="87">
        <v>6</v>
      </c>
      <c r="G57" s="87"/>
      <c r="H57" s="89">
        <v>6</v>
      </c>
      <c r="I57" s="87"/>
      <c r="J57" s="87"/>
      <c r="K57" s="87"/>
      <c r="L57" s="88"/>
      <c r="M57" s="88"/>
      <c r="N57" s="88"/>
      <c r="O57" s="88"/>
      <c r="P57" s="88"/>
      <c r="Q57" s="91">
        <v>6</v>
      </c>
      <c r="R57" s="36"/>
      <c r="S57" s="37"/>
      <c r="T57" s="36"/>
      <c r="U57" s="37"/>
      <c r="V57" s="56"/>
      <c r="W57" s="67"/>
      <c r="X57" s="121"/>
      <c r="Y57" s="122">
        <v>6</v>
      </c>
    </row>
    <row r="58" spans="1:32" ht="51">
      <c r="A58" s="185" t="s">
        <v>78</v>
      </c>
      <c r="B58" s="186" t="s">
        <v>154</v>
      </c>
      <c r="C58" s="185">
        <v>2</v>
      </c>
      <c r="D58" s="185">
        <v>2</v>
      </c>
      <c r="E58" s="187"/>
      <c r="F58" s="187">
        <f t="shared" ref="F58:K58" si="28">SUM(F59:F61)</f>
        <v>254</v>
      </c>
      <c r="G58" s="187">
        <f t="shared" si="28"/>
        <v>30</v>
      </c>
      <c r="H58" s="187">
        <f t="shared" si="28"/>
        <v>224</v>
      </c>
      <c r="I58" s="187">
        <f t="shared" si="28"/>
        <v>88</v>
      </c>
      <c r="J58" s="187">
        <f t="shared" si="28"/>
        <v>40</v>
      </c>
      <c r="K58" s="187">
        <f t="shared" si="28"/>
        <v>48</v>
      </c>
      <c r="L58" s="187"/>
      <c r="M58" s="187"/>
      <c r="N58" s="187">
        <f t="shared" ref="N58:Q58" si="29">SUM(N59:N61)</f>
        <v>108</v>
      </c>
      <c r="O58" s="187">
        <f t="shared" si="29"/>
        <v>10</v>
      </c>
      <c r="P58" s="187">
        <f t="shared" si="29"/>
        <v>6</v>
      </c>
      <c r="Q58" s="188">
        <f t="shared" si="29"/>
        <v>12</v>
      </c>
      <c r="R58" s="168"/>
      <c r="S58" s="167"/>
      <c r="T58" s="168"/>
      <c r="U58" s="167"/>
      <c r="V58" s="168">
        <f t="shared" ref="V58:Y58" si="30">SUM(V59:V61)</f>
        <v>80</v>
      </c>
      <c r="W58" s="167">
        <f t="shared" si="30"/>
        <v>174</v>
      </c>
      <c r="X58" s="168">
        <f t="shared" si="30"/>
        <v>0</v>
      </c>
      <c r="Y58" s="167">
        <f t="shared" si="30"/>
        <v>0</v>
      </c>
    </row>
    <row r="59" spans="1:32" ht="51">
      <c r="A59" s="178" t="s">
        <v>79</v>
      </c>
      <c r="B59" s="189" t="s">
        <v>155</v>
      </c>
      <c r="C59" s="190" t="s">
        <v>37</v>
      </c>
      <c r="D59" s="190" t="s">
        <v>40</v>
      </c>
      <c r="E59" s="191"/>
      <c r="F59" s="190">
        <v>140</v>
      </c>
      <c r="G59" s="190">
        <v>30</v>
      </c>
      <c r="H59" s="192">
        <v>110</v>
      </c>
      <c r="I59" s="190">
        <v>88</v>
      </c>
      <c r="J59" s="190">
        <v>40</v>
      </c>
      <c r="K59" s="190">
        <v>48</v>
      </c>
      <c r="L59" s="191"/>
      <c r="M59" s="191"/>
      <c r="N59" s="191"/>
      <c r="O59" s="190">
        <v>10</v>
      </c>
      <c r="P59" s="190">
        <v>6</v>
      </c>
      <c r="Q59" s="193">
        <v>6</v>
      </c>
      <c r="R59" s="65"/>
      <c r="S59" s="182"/>
      <c r="T59" s="61"/>
      <c r="U59" s="182"/>
      <c r="V59" s="61">
        <v>80</v>
      </c>
      <c r="W59" s="176">
        <v>60</v>
      </c>
      <c r="X59" s="61"/>
      <c r="Y59" s="48"/>
      <c r="Z59" s="51"/>
      <c r="AA59" s="51"/>
      <c r="AB59" s="51"/>
      <c r="AC59" s="51"/>
      <c r="AD59" s="51"/>
      <c r="AE59" s="51"/>
      <c r="AF59" s="51"/>
    </row>
    <row r="60" spans="1:32" ht="12.75">
      <c r="A60" s="87" t="s">
        <v>80</v>
      </c>
      <c r="B60" s="194" t="s">
        <v>81</v>
      </c>
      <c r="C60" s="195"/>
      <c r="D60" s="195" t="s">
        <v>40</v>
      </c>
      <c r="E60" s="196"/>
      <c r="F60" s="195">
        <v>108</v>
      </c>
      <c r="G60" s="195"/>
      <c r="H60" s="197">
        <v>108</v>
      </c>
      <c r="I60" s="195"/>
      <c r="J60" s="195"/>
      <c r="K60" s="195"/>
      <c r="L60" s="196"/>
      <c r="M60" s="196"/>
      <c r="N60" s="195">
        <v>108</v>
      </c>
      <c r="O60" s="196"/>
      <c r="P60" s="196"/>
      <c r="Q60" s="198"/>
      <c r="R60" s="147"/>
      <c r="S60" s="67"/>
      <c r="T60" s="56"/>
      <c r="U60" s="67"/>
      <c r="V60" s="147"/>
      <c r="W60" s="40">
        <v>108</v>
      </c>
      <c r="X60" s="36"/>
      <c r="Y60" s="57"/>
    </row>
    <row r="61" spans="1:32" ht="12.75">
      <c r="A61" s="87" t="s">
        <v>156</v>
      </c>
      <c r="B61" s="199" t="s">
        <v>143</v>
      </c>
      <c r="C61" s="195" t="s">
        <v>82</v>
      </c>
      <c r="D61" s="195"/>
      <c r="E61" s="196"/>
      <c r="F61" s="195">
        <v>6</v>
      </c>
      <c r="G61" s="195"/>
      <c r="H61" s="197">
        <v>6</v>
      </c>
      <c r="I61" s="195"/>
      <c r="J61" s="195"/>
      <c r="K61" s="195"/>
      <c r="L61" s="196"/>
      <c r="M61" s="196"/>
      <c r="N61" s="196"/>
      <c r="O61" s="196"/>
      <c r="P61" s="196"/>
      <c r="Q61" s="200">
        <v>6</v>
      </c>
      <c r="R61" s="147"/>
      <c r="S61" s="67"/>
      <c r="T61" s="56"/>
      <c r="U61" s="67"/>
      <c r="V61" s="147"/>
      <c r="W61" s="35">
        <v>6</v>
      </c>
      <c r="X61" s="36"/>
      <c r="Y61" s="57"/>
    </row>
    <row r="62" spans="1:32" ht="25.5">
      <c r="A62" s="185" t="s">
        <v>157</v>
      </c>
      <c r="B62" s="201" t="s">
        <v>158</v>
      </c>
      <c r="C62" s="185">
        <v>1</v>
      </c>
      <c r="D62" s="185">
        <v>3</v>
      </c>
      <c r="E62" s="187"/>
      <c r="F62" s="187">
        <f t="shared" ref="F62:K62" si="31">SUM(F63:F66)</f>
        <v>258</v>
      </c>
      <c r="G62" s="187">
        <f t="shared" si="31"/>
        <v>25</v>
      </c>
      <c r="H62" s="187">
        <f t="shared" si="31"/>
        <v>233</v>
      </c>
      <c r="I62" s="187">
        <f t="shared" si="31"/>
        <v>145</v>
      </c>
      <c r="J62" s="187">
        <f t="shared" si="31"/>
        <v>63</v>
      </c>
      <c r="K62" s="187">
        <f t="shared" si="31"/>
        <v>82</v>
      </c>
      <c r="L62" s="187"/>
      <c r="M62" s="187"/>
      <c r="N62" s="187">
        <f t="shared" ref="N62:O62" si="32">SUM(N63:N66)</f>
        <v>72</v>
      </c>
      <c r="O62" s="187">
        <f t="shared" si="32"/>
        <v>10</v>
      </c>
      <c r="P62" s="187"/>
      <c r="Q62" s="188">
        <f>SUM(Q63:Q66)</f>
        <v>6</v>
      </c>
      <c r="R62" s="168"/>
      <c r="S62" s="167"/>
      <c r="T62" s="168"/>
      <c r="U62" s="167"/>
      <c r="V62" s="168"/>
      <c r="W62" s="167"/>
      <c r="X62" s="168"/>
      <c r="Y62" s="167">
        <f>SUM(Y63:Y66)</f>
        <v>258</v>
      </c>
    </row>
    <row r="63" spans="1:32" ht="12.75">
      <c r="A63" s="87" t="s">
        <v>159</v>
      </c>
      <c r="B63" s="86" t="s">
        <v>160</v>
      </c>
      <c r="C63" s="195"/>
      <c r="D63" s="195" t="s">
        <v>40</v>
      </c>
      <c r="E63" s="196"/>
      <c r="F63" s="195">
        <v>108</v>
      </c>
      <c r="G63" s="195">
        <v>20</v>
      </c>
      <c r="H63" s="197">
        <v>88</v>
      </c>
      <c r="I63" s="195">
        <v>83</v>
      </c>
      <c r="J63" s="195">
        <v>35</v>
      </c>
      <c r="K63" s="195">
        <v>48</v>
      </c>
      <c r="L63" s="196"/>
      <c r="M63" s="196"/>
      <c r="N63" s="196"/>
      <c r="O63" s="195">
        <v>5</v>
      </c>
      <c r="P63" s="196"/>
      <c r="Q63" s="198"/>
      <c r="R63" s="147"/>
      <c r="S63" s="67"/>
      <c r="T63" s="147"/>
      <c r="U63" s="57"/>
      <c r="V63" s="147"/>
      <c r="W63" s="67"/>
      <c r="X63" s="36"/>
      <c r="Y63" s="40">
        <v>108</v>
      </c>
    </row>
    <row r="64" spans="1:32" ht="12.75">
      <c r="A64" s="87" t="s">
        <v>161</v>
      </c>
      <c r="B64" s="86" t="s">
        <v>162</v>
      </c>
      <c r="C64" s="196"/>
      <c r="D64" s="195" t="s">
        <v>40</v>
      </c>
      <c r="E64" s="196"/>
      <c r="F64" s="195">
        <v>72</v>
      </c>
      <c r="G64" s="195">
        <v>5</v>
      </c>
      <c r="H64" s="197">
        <v>67</v>
      </c>
      <c r="I64" s="195">
        <v>62</v>
      </c>
      <c r="J64" s="195">
        <v>28</v>
      </c>
      <c r="K64" s="195">
        <v>34</v>
      </c>
      <c r="L64" s="196"/>
      <c r="M64" s="196"/>
      <c r="N64" s="196"/>
      <c r="O64" s="195">
        <v>5</v>
      </c>
      <c r="P64" s="196"/>
      <c r="Q64" s="198"/>
      <c r="R64" s="147"/>
      <c r="S64" s="67"/>
      <c r="T64" s="147"/>
      <c r="U64" s="57"/>
      <c r="V64" s="147"/>
      <c r="W64" s="67"/>
      <c r="X64" s="36"/>
      <c r="Y64" s="40">
        <v>72</v>
      </c>
    </row>
    <row r="65" spans="1:32" ht="12.75">
      <c r="A65" s="87" t="s">
        <v>163</v>
      </c>
      <c r="B65" s="86" t="s">
        <v>81</v>
      </c>
      <c r="C65" s="196"/>
      <c r="D65" s="195" t="s">
        <v>40</v>
      </c>
      <c r="E65" s="196"/>
      <c r="F65" s="195">
        <v>72</v>
      </c>
      <c r="G65" s="195"/>
      <c r="H65" s="197">
        <v>72</v>
      </c>
      <c r="I65" s="195"/>
      <c r="J65" s="195"/>
      <c r="K65" s="195"/>
      <c r="L65" s="196"/>
      <c r="M65" s="196"/>
      <c r="N65" s="195">
        <v>72</v>
      </c>
      <c r="O65" s="196"/>
      <c r="P65" s="196"/>
      <c r="Q65" s="198"/>
      <c r="R65" s="147"/>
      <c r="S65" s="67"/>
      <c r="T65" s="147"/>
      <c r="U65" s="57"/>
      <c r="V65" s="147"/>
      <c r="W65" s="67"/>
      <c r="X65" s="36"/>
      <c r="Y65" s="40">
        <v>72</v>
      </c>
    </row>
    <row r="66" spans="1:32" ht="12.75">
      <c r="A66" s="87" t="s">
        <v>164</v>
      </c>
      <c r="B66" s="86" t="s">
        <v>143</v>
      </c>
      <c r="C66" s="195" t="s">
        <v>82</v>
      </c>
      <c r="D66" s="196"/>
      <c r="E66" s="196"/>
      <c r="F66" s="195">
        <v>6</v>
      </c>
      <c r="G66" s="195"/>
      <c r="H66" s="197">
        <v>6</v>
      </c>
      <c r="I66" s="195"/>
      <c r="J66" s="195"/>
      <c r="K66" s="195"/>
      <c r="L66" s="196"/>
      <c r="M66" s="196"/>
      <c r="N66" s="196"/>
      <c r="O66" s="196"/>
      <c r="P66" s="196"/>
      <c r="Q66" s="200">
        <v>6</v>
      </c>
      <c r="R66" s="147"/>
      <c r="S66" s="67"/>
      <c r="T66" s="147"/>
      <c r="U66" s="67"/>
      <c r="V66" s="56"/>
      <c r="W66" s="67"/>
      <c r="X66" s="36"/>
      <c r="Y66" s="35">
        <v>6</v>
      </c>
    </row>
    <row r="67" spans="1:32" ht="38.25">
      <c r="A67" s="185" t="s">
        <v>83</v>
      </c>
      <c r="B67" s="201" t="s">
        <v>165</v>
      </c>
      <c r="C67" s="185">
        <v>1</v>
      </c>
      <c r="D67" s="185">
        <v>4</v>
      </c>
      <c r="E67" s="185"/>
      <c r="F67" s="187">
        <f t="shared" ref="F67:K67" si="33">SUM(F68:F72)</f>
        <v>362</v>
      </c>
      <c r="G67" s="187">
        <f t="shared" si="33"/>
        <v>16</v>
      </c>
      <c r="H67" s="187">
        <f t="shared" si="33"/>
        <v>346</v>
      </c>
      <c r="I67" s="187">
        <f t="shared" si="33"/>
        <v>124</v>
      </c>
      <c r="J67" s="187">
        <f t="shared" si="33"/>
        <v>93</v>
      </c>
      <c r="K67" s="187">
        <f t="shared" si="33"/>
        <v>31</v>
      </c>
      <c r="L67" s="187"/>
      <c r="M67" s="187">
        <f t="shared" ref="M67:N67" si="34">SUM(M68:M72)</f>
        <v>72</v>
      </c>
      <c r="N67" s="187">
        <f t="shared" si="34"/>
        <v>144</v>
      </c>
      <c r="O67" s="187"/>
      <c r="P67" s="187"/>
      <c r="Q67" s="188">
        <f>SUM(Q68:Q72)</f>
        <v>6</v>
      </c>
      <c r="R67" s="168"/>
      <c r="S67" s="167"/>
      <c r="T67" s="168">
        <f t="shared" ref="T67:U67" si="35">SUM(T68:T72)</f>
        <v>106</v>
      </c>
      <c r="U67" s="167">
        <f t="shared" si="35"/>
        <v>256</v>
      </c>
      <c r="V67" s="168"/>
      <c r="W67" s="167"/>
      <c r="X67" s="168"/>
      <c r="Y67" s="167"/>
    </row>
    <row r="68" spans="1:32" ht="25.5">
      <c r="A68" s="178" t="s">
        <v>84</v>
      </c>
      <c r="B68" s="189" t="s">
        <v>166</v>
      </c>
      <c r="C68" s="191"/>
      <c r="D68" s="190" t="s">
        <v>40</v>
      </c>
      <c r="E68" s="190"/>
      <c r="F68" s="190">
        <v>70</v>
      </c>
      <c r="G68" s="190">
        <v>8</v>
      </c>
      <c r="H68" s="192">
        <v>62</v>
      </c>
      <c r="I68" s="190">
        <v>62</v>
      </c>
      <c r="J68" s="190">
        <v>43</v>
      </c>
      <c r="K68" s="190">
        <v>19</v>
      </c>
      <c r="L68" s="191"/>
      <c r="M68" s="191"/>
      <c r="N68" s="191"/>
      <c r="O68" s="191"/>
      <c r="P68" s="191"/>
      <c r="Q68" s="202"/>
      <c r="R68" s="65"/>
      <c r="S68" s="182"/>
      <c r="T68" s="40">
        <v>70</v>
      </c>
      <c r="U68" s="219"/>
      <c r="V68" s="65"/>
      <c r="W68" s="48"/>
      <c r="X68" s="66"/>
      <c r="Y68" s="203"/>
      <c r="Z68" s="51"/>
      <c r="AA68" s="51"/>
      <c r="AB68" s="51"/>
      <c r="AC68" s="51"/>
      <c r="AD68" s="51"/>
      <c r="AE68" s="51"/>
      <c r="AF68" s="51"/>
    </row>
    <row r="69" spans="1:32" ht="12.75">
      <c r="A69" s="87" t="s">
        <v>167</v>
      </c>
      <c r="B69" s="199" t="s">
        <v>168</v>
      </c>
      <c r="C69" s="195"/>
      <c r="D69" s="195" t="s">
        <v>40</v>
      </c>
      <c r="E69" s="196"/>
      <c r="F69" s="195">
        <v>70</v>
      </c>
      <c r="G69" s="195">
        <v>8</v>
      </c>
      <c r="H69" s="197">
        <v>62</v>
      </c>
      <c r="I69" s="195">
        <v>62</v>
      </c>
      <c r="J69" s="195">
        <v>50</v>
      </c>
      <c r="K69" s="195">
        <v>12</v>
      </c>
      <c r="L69" s="196"/>
      <c r="M69" s="196"/>
      <c r="N69" s="196"/>
      <c r="O69" s="196"/>
      <c r="P69" s="196"/>
      <c r="Q69" s="198"/>
      <c r="R69" s="147"/>
      <c r="S69" s="67"/>
      <c r="T69" s="56"/>
      <c r="U69" s="40">
        <v>70</v>
      </c>
      <c r="V69" s="147"/>
      <c r="W69" s="57"/>
      <c r="X69" s="62"/>
      <c r="Y69" s="63"/>
    </row>
    <row r="70" spans="1:32" ht="12.75">
      <c r="A70" s="195" t="s">
        <v>85</v>
      </c>
      <c r="B70" s="199" t="s">
        <v>86</v>
      </c>
      <c r="C70" s="196"/>
      <c r="D70" s="195" t="s">
        <v>40</v>
      </c>
      <c r="E70" s="196"/>
      <c r="F70" s="195">
        <v>72</v>
      </c>
      <c r="G70" s="196"/>
      <c r="H70" s="197">
        <v>72</v>
      </c>
      <c r="I70" s="196"/>
      <c r="J70" s="196"/>
      <c r="K70" s="196"/>
      <c r="L70" s="196"/>
      <c r="M70" s="195">
        <v>72</v>
      </c>
      <c r="N70" s="196"/>
      <c r="O70" s="196"/>
      <c r="P70" s="196"/>
      <c r="Q70" s="198"/>
      <c r="R70" s="147"/>
      <c r="S70" s="67"/>
      <c r="T70" s="56">
        <v>36</v>
      </c>
      <c r="U70" s="40">
        <v>36</v>
      </c>
      <c r="V70" s="147"/>
      <c r="W70" s="67"/>
      <c r="X70" s="147"/>
      <c r="Y70" s="67"/>
      <c r="Z70" s="19"/>
      <c r="AA70" s="19"/>
      <c r="AB70" s="19"/>
      <c r="AC70" s="19"/>
      <c r="AD70" s="19"/>
      <c r="AE70" s="19"/>
      <c r="AF70" s="19"/>
    </row>
    <row r="71" spans="1:32" ht="12.75">
      <c r="A71" s="195" t="s">
        <v>87</v>
      </c>
      <c r="B71" s="199" t="s">
        <v>81</v>
      </c>
      <c r="C71" s="196"/>
      <c r="D71" s="195" t="s">
        <v>40</v>
      </c>
      <c r="E71" s="196"/>
      <c r="F71" s="195">
        <v>144</v>
      </c>
      <c r="G71" s="196"/>
      <c r="H71" s="197">
        <v>144</v>
      </c>
      <c r="I71" s="196"/>
      <c r="J71" s="196"/>
      <c r="K71" s="196"/>
      <c r="L71" s="196"/>
      <c r="M71" s="196"/>
      <c r="N71" s="195">
        <v>144</v>
      </c>
      <c r="O71" s="196"/>
      <c r="P71" s="196"/>
      <c r="Q71" s="198"/>
      <c r="R71" s="147"/>
      <c r="S71" s="67"/>
      <c r="T71" s="147"/>
      <c r="U71" s="40">
        <v>144</v>
      </c>
      <c r="V71" s="147"/>
      <c r="W71" s="67"/>
      <c r="X71" s="147"/>
      <c r="Y71" s="67"/>
      <c r="Z71" s="19"/>
      <c r="AA71" s="19"/>
      <c r="AB71" s="19"/>
      <c r="AC71" s="19"/>
      <c r="AD71" s="19"/>
      <c r="AE71" s="19"/>
      <c r="AF71" s="19"/>
    </row>
    <row r="72" spans="1:32" ht="12.75">
      <c r="A72" s="195" t="s">
        <v>169</v>
      </c>
      <c r="B72" s="199" t="s">
        <v>143</v>
      </c>
      <c r="C72" s="195" t="s">
        <v>82</v>
      </c>
      <c r="D72" s="196"/>
      <c r="E72" s="196"/>
      <c r="F72" s="195">
        <v>6</v>
      </c>
      <c r="G72" s="196"/>
      <c r="H72" s="197">
        <v>6</v>
      </c>
      <c r="I72" s="196"/>
      <c r="J72" s="196"/>
      <c r="K72" s="196"/>
      <c r="L72" s="196"/>
      <c r="M72" s="196"/>
      <c r="N72" s="196"/>
      <c r="O72" s="196"/>
      <c r="P72" s="196"/>
      <c r="Q72" s="200">
        <v>6</v>
      </c>
      <c r="R72" s="147"/>
      <c r="S72" s="67"/>
      <c r="T72" s="147"/>
      <c r="U72" s="35">
        <v>6</v>
      </c>
      <c r="V72" s="147"/>
      <c r="W72" s="67"/>
      <c r="X72" s="147"/>
      <c r="Y72" s="67"/>
      <c r="Z72" s="19"/>
      <c r="AA72" s="19"/>
      <c r="AB72" s="19"/>
      <c r="AC72" s="19"/>
      <c r="AD72" s="19"/>
      <c r="AE72" s="19"/>
      <c r="AF72" s="19"/>
    </row>
    <row r="73" spans="1:32" ht="12.75">
      <c r="A73" s="92"/>
      <c r="B73" s="93" t="s">
        <v>90</v>
      </c>
      <c r="C73" s="94">
        <f>SUM(C8,C35,C45)</f>
        <v>15</v>
      </c>
      <c r="D73" s="94">
        <f>SUM(D45,D35,D31,D25,D8)</f>
        <v>34</v>
      </c>
      <c r="E73" s="94">
        <f>SUM(E8,E25,E31,E35)</f>
        <v>3</v>
      </c>
      <c r="F73" s="94">
        <f>SUM(F8,F25,F31,F35,F45)</f>
        <v>5580</v>
      </c>
      <c r="G73" s="94">
        <f>SUM(G25,G31,G35,G45)</f>
        <v>337</v>
      </c>
      <c r="H73" s="94">
        <f>SUM(H8,H25,H31,H35,H45)</f>
        <v>5243</v>
      </c>
      <c r="I73" s="94">
        <f t="shared" ref="I73:K73" si="36">SUM(I45,I35,I31,I25,I8)</f>
        <v>4097</v>
      </c>
      <c r="J73" s="94">
        <f t="shared" si="36"/>
        <v>2051</v>
      </c>
      <c r="K73" s="94">
        <f t="shared" si="36"/>
        <v>1896</v>
      </c>
      <c r="L73" s="94">
        <f>SUM(L35,L45)</f>
        <v>150</v>
      </c>
      <c r="M73" s="94">
        <f t="shared" ref="M73:N73" si="37">SUM(M45)</f>
        <v>288</v>
      </c>
      <c r="N73" s="94">
        <f t="shared" si="37"/>
        <v>576</v>
      </c>
      <c r="O73" s="94">
        <f>SUM(O45,O35,O31,O25,O8)</f>
        <v>132</v>
      </c>
      <c r="P73" s="94">
        <f>SUM(P8,P35,P45)</f>
        <v>60</v>
      </c>
      <c r="Q73" s="95">
        <f>SUM(Q45,Q35,Q8)</f>
        <v>90</v>
      </c>
      <c r="R73" s="96">
        <f t="shared" ref="R73:S73" si="38">SUM(R8)</f>
        <v>612</v>
      </c>
      <c r="S73" s="97">
        <f t="shared" si="38"/>
        <v>864</v>
      </c>
      <c r="T73" s="96">
        <f t="shared" ref="T73:U73" si="39">SUM(T45,T35,T31,T25)</f>
        <v>612</v>
      </c>
      <c r="U73" s="97">
        <f t="shared" si="39"/>
        <v>864</v>
      </c>
      <c r="V73" s="96">
        <f>SUM(V45,V35,V25)</f>
        <v>612</v>
      </c>
      <c r="W73" s="97">
        <f>SUM(W45,W35,W31,W25)</f>
        <v>900</v>
      </c>
      <c r="X73" s="96">
        <f>SUM(X45,X35,X25)</f>
        <v>612</v>
      </c>
      <c r="Y73" s="97">
        <f>SUM(Y45,Y35,Y31,Y25)</f>
        <v>504</v>
      </c>
    </row>
    <row r="74" spans="1:32" ht="12.75">
      <c r="A74" s="87" t="s">
        <v>170</v>
      </c>
      <c r="B74" s="86" t="s">
        <v>171</v>
      </c>
      <c r="C74" s="87" t="s">
        <v>172</v>
      </c>
      <c r="D74" s="88"/>
      <c r="E74" s="88"/>
      <c r="F74" s="87">
        <v>144</v>
      </c>
      <c r="G74" s="88"/>
      <c r="H74" s="87">
        <v>144</v>
      </c>
      <c r="I74" s="87">
        <v>144</v>
      </c>
      <c r="J74" s="88"/>
      <c r="K74" s="88"/>
      <c r="L74" s="88"/>
      <c r="M74" s="88"/>
      <c r="N74" s="88"/>
      <c r="O74" s="88"/>
      <c r="P74" s="88"/>
      <c r="Q74" s="90"/>
      <c r="R74" s="36"/>
      <c r="S74" s="37"/>
      <c r="T74" s="36"/>
      <c r="U74" s="39"/>
      <c r="V74" s="36"/>
      <c r="W74" s="39"/>
      <c r="X74" s="84"/>
      <c r="Y74" s="39">
        <v>144</v>
      </c>
    </row>
    <row r="75" spans="1:32" ht="12.75">
      <c r="A75" s="87" t="s">
        <v>88</v>
      </c>
      <c r="B75" s="86" t="s">
        <v>89</v>
      </c>
      <c r="C75" s="87" t="s">
        <v>173</v>
      </c>
      <c r="D75" s="88"/>
      <c r="E75" s="88"/>
      <c r="F75" s="87">
        <v>216</v>
      </c>
      <c r="G75" s="88"/>
      <c r="H75" s="87">
        <v>216</v>
      </c>
      <c r="I75" s="87">
        <v>216</v>
      </c>
      <c r="J75" s="88"/>
      <c r="K75" s="88"/>
      <c r="L75" s="88"/>
      <c r="M75" s="88"/>
      <c r="N75" s="88"/>
      <c r="O75" s="88"/>
      <c r="P75" s="88"/>
      <c r="Q75" s="90"/>
      <c r="R75" s="36"/>
      <c r="S75" s="37"/>
      <c r="T75" s="36"/>
      <c r="U75" s="39"/>
      <c r="V75" s="36"/>
      <c r="W75" s="39"/>
      <c r="X75" s="84"/>
      <c r="Y75" s="39">
        <v>216</v>
      </c>
    </row>
    <row r="76" spans="1:32" ht="12.75">
      <c r="A76" s="204"/>
      <c r="B76" s="205" t="s">
        <v>174</v>
      </c>
      <c r="C76" s="206">
        <v>15</v>
      </c>
      <c r="D76" s="206">
        <v>42</v>
      </c>
      <c r="E76" s="206">
        <v>10</v>
      </c>
      <c r="F76" s="207">
        <f>SUM(F73,F74,F75)</f>
        <v>5940</v>
      </c>
      <c r="G76" s="207">
        <f>SUM(G73)</f>
        <v>337</v>
      </c>
      <c r="H76" s="207">
        <f t="shared" ref="H76:I76" si="40">SUM(H73,H74,H75)</f>
        <v>5603</v>
      </c>
      <c r="I76" s="207">
        <f t="shared" si="40"/>
        <v>4457</v>
      </c>
      <c r="J76" s="207">
        <f t="shared" ref="J76:X76" si="41">SUM(J73)</f>
        <v>2051</v>
      </c>
      <c r="K76" s="207">
        <f t="shared" si="41"/>
        <v>1896</v>
      </c>
      <c r="L76" s="207">
        <f t="shared" si="41"/>
        <v>150</v>
      </c>
      <c r="M76" s="207">
        <f t="shared" si="41"/>
        <v>288</v>
      </c>
      <c r="N76" s="207">
        <f t="shared" si="41"/>
        <v>576</v>
      </c>
      <c r="O76" s="207">
        <f t="shared" si="41"/>
        <v>132</v>
      </c>
      <c r="P76" s="207">
        <f t="shared" si="41"/>
        <v>60</v>
      </c>
      <c r="Q76" s="208">
        <f t="shared" si="41"/>
        <v>90</v>
      </c>
      <c r="R76" s="209">
        <f t="shared" si="41"/>
        <v>612</v>
      </c>
      <c r="S76" s="210">
        <f t="shared" si="41"/>
        <v>864</v>
      </c>
      <c r="T76" s="209">
        <f t="shared" si="41"/>
        <v>612</v>
      </c>
      <c r="U76" s="210">
        <f t="shared" si="41"/>
        <v>864</v>
      </c>
      <c r="V76" s="209">
        <f t="shared" si="41"/>
        <v>612</v>
      </c>
      <c r="W76" s="211">
        <f t="shared" si="41"/>
        <v>900</v>
      </c>
      <c r="X76" s="209">
        <f t="shared" si="41"/>
        <v>612</v>
      </c>
      <c r="Y76" s="210">
        <f>SUM(Y73:Y75)</f>
        <v>864</v>
      </c>
    </row>
    <row r="77" spans="1:32" ht="12.75">
      <c r="A77" s="220" t="s">
        <v>175</v>
      </c>
      <c r="B77" s="221"/>
      <c r="C77" s="221"/>
      <c r="D77" s="221"/>
      <c r="E77" s="222"/>
      <c r="F77" s="250" t="s">
        <v>91</v>
      </c>
      <c r="G77" s="222"/>
      <c r="H77" s="254" t="s">
        <v>92</v>
      </c>
      <c r="I77" s="233"/>
      <c r="J77" s="233"/>
      <c r="K77" s="233"/>
      <c r="L77" s="233"/>
      <c r="M77" s="233"/>
      <c r="N77" s="233"/>
      <c r="O77" s="233"/>
      <c r="P77" s="233"/>
      <c r="Q77" s="234"/>
      <c r="R77" s="36">
        <f t="shared" ref="R77:S77" si="42">SUM(R8)</f>
        <v>612</v>
      </c>
      <c r="S77" s="37">
        <f t="shared" si="42"/>
        <v>864</v>
      </c>
      <c r="T77" s="36">
        <f>SUM(T69,T68,T53,T47,T37,T36,T32,T29,T28,T27)</f>
        <v>576</v>
      </c>
      <c r="U77" s="37">
        <f>SUM(U72,U69,U68,U53,U47,U40,U38,U37,U36,U33,U29,U28)</f>
        <v>684</v>
      </c>
      <c r="V77" s="36">
        <f>SUM(V53,V48,V47,V41,V29,V28)</f>
        <v>508</v>
      </c>
      <c r="W77" s="39">
        <f>SUM(W53,W51,W48,W47,W44,W41,W39,W34,W29,W28,W26)</f>
        <v>654</v>
      </c>
      <c r="X77" s="36">
        <f>SUM(X59,X57,X54,X43,X42,X30,X29)</f>
        <v>250</v>
      </c>
      <c r="Y77" s="37">
        <f>SUM(Y66,Y64,Y63,Y61,Y59,Y42)</f>
        <v>228</v>
      </c>
    </row>
    <row r="78" spans="1:32" ht="12.75">
      <c r="A78" s="223"/>
      <c r="B78" s="224"/>
      <c r="C78" s="224"/>
      <c r="D78" s="224"/>
      <c r="E78" s="225"/>
      <c r="F78" s="223"/>
      <c r="G78" s="225"/>
      <c r="H78" s="254" t="s">
        <v>93</v>
      </c>
      <c r="I78" s="233"/>
      <c r="J78" s="233"/>
      <c r="K78" s="233"/>
      <c r="L78" s="233"/>
      <c r="M78" s="233"/>
      <c r="N78" s="233"/>
      <c r="O78" s="233"/>
      <c r="P78" s="233"/>
      <c r="Q78" s="234"/>
      <c r="R78" s="34">
        <v>0</v>
      </c>
      <c r="S78" s="39">
        <v>0</v>
      </c>
      <c r="T78" s="34">
        <f>SUM(T70)</f>
        <v>36</v>
      </c>
      <c r="U78" s="39">
        <v>36</v>
      </c>
      <c r="V78" s="34">
        <v>0</v>
      </c>
      <c r="W78" s="39">
        <v>72</v>
      </c>
      <c r="X78" s="34">
        <v>144</v>
      </c>
      <c r="Y78" s="39">
        <v>0</v>
      </c>
    </row>
    <row r="79" spans="1:32" ht="12.75">
      <c r="A79" s="223"/>
      <c r="B79" s="224"/>
      <c r="C79" s="224"/>
      <c r="D79" s="224"/>
      <c r="E79" s="225"/>
      <c r="F79" s="223"/>
      <c r="G79" s="225"/>
      <c r="H79" s="254" t="s">
        <v>94</v>
      </c>
      <c r="I79" s="233"/>
      <c r="J79" s="233"/>
      <c r="K79" s="233"/>
      <c r="L79" s="233"/>
      <c r="M79" s="233"/>
      <c r="N79" s="233"/>
      <c r="O79" s="233"/>
      <c r="P79" s="233"/>
      <c r="Q79" s="234"/>
      <c r="R79" s="34">
        <v>0</v>
      </c>
      <c r="S79" s="39">
        <v>0</v>
      </c>
      <c r="T79" s="34">
        <v>0</v>
      </c>
      <c r="U79" s="39">
        <v>144</v>
      </c>
      <c r="V79" s="34">
        <v>0</v>
      </c>
      <c r="W79" s="212">
        <v>72</v>
      </c>
      <c r="X79" s="34">
        <v>72</v>
      </c>
      <c r="Y79" s="39">
        <v>252</v>
      </c>
    </row>
    <row r="80" spans="1:32" ht="12.75">
      <c r="A80" s="223"/>
      <c r="B80" s="224"/>
      <c r="C80" s="224"/>
      <c r="D80" s="224"/>
      <c r="E80" s="225"/>
      <c r="F80" s="223"/>
      <c r="G80" s="225"/>
      <c r="H80" s="254" t="s">
        <v>176</v>
      </c>
      <c r="I80" s="233"/>
      <c r="J80" s="233"/>
      <c r="K80" s="233"/>
      <c r="L80" s="233"/>
      <c r="M80" s="233"/>
      <c r="N80" s="233"/>
      <c r="O80" s="233"/>
      <c r="P80" s="233"/>
      <c r="Q80" s="234"/>
      <c r="R80" s="34">
        <v>0</v>
      </c>
      <c r="S80" s="39">
        <v>0</v>
      </c>
      <c r="T80" s="34">
        <v>0</v>
      </c>
      <c r="U80" s="39">
        <v>0</v>
      </c>
      <c r="V80" s="34">
        <v>0</v>
      </c>
      <c r="W80" s="213">
        <v>0</v>
      </c>
      <c r="X80" s="34">
        <v>0</v>
      </c>
      <c r="Y80" s="39">
        <v>144</v>
      </c>
    </row>
    <row r="81" spans="1:25" ht="12.75">
      <c r="A81" s="223"/>
      <c r="B81" s="224"/>
      <c r="C81" s="224"/>
      <c r="D81" s="224"/>
      <c r="E81" s="225"/>
      <c r="F81" s="226"/>
      <c r="G81" s="228"/>
      <c r="H81" s="253" t="s">
        <v>95</v>
      </c>
      <c r="I81" s="233"/>
      <c r="J81" s="233"/>
      <c r="K81" s="233"/>
      <c r="L81" s="233"/>
      <c r="M81" s="233"/>
      <c r="N81" s="233"/>
      <c r="O81" s="233"/>
      <c r="P81" s="233"/>
      <c r="Q81" s="234"/>
      <c r="R81" s="34">
        <v>0</v>
      </c>
      <c r="S81" s="39">
        <v>0</v>
      </c>
      <c r="T81" s="34">
        <v>0</v>
      </c>
      <c r="U81" s="39">
        <v>0</v>
      </c>
      <c r="V81" s="34">
        <v>0</v>
      </c>
      <c r="W81" s="39">
        <v>0</v>
      </c>
      <c r="X81" s="34">
        <v>0</v>
      </c>
      <c r="Y81" s="39">
        <v>216</v>
      </c>
    </row>
    <row r="82" spans="1:25" ht="12.75">
      <c r="A82" s="223"/>
      <c r="B82" s="224"/>
      <c r="C82" s="224"/>
      <c r="D82" s="224"/>
      <c r="E82" s="225"/>
      <c r="F82" s="252" t="s">
        <v>96</v>
      </c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4"/>
      <c r="R82" s="34">
        <v>2</v>
      </c>
      <c r="S82" s="39">
        <v>9</v>
      </c>
      <c r="T82" s="34">
        <v>2</v>
      </c>
      <c r="U82" s="39">
        <v>9</v>
      </c>
      <c r="V82" s="34">
        <v>2</v>
      </c>
      <c r="W82" s="39">
        <v>9</v>
      </c>
      <c r="X82" s="34">
        <v>2</v>
      </c>
      <c r="Y82" s="37"/>
    </row>
    <row r="83" spans="1:25" ht="12.75">
      <c r="A83" s="223"/>
      <c r="B83" s="224"/>
      <c r="C83" s="224"/>
      <c r="D83" s="224"/>
      <c r="E83" s="225"/>
      <c r="F83" s="251" t="s">
        <v>97</v>
      </c>
      <c r="G83" s="222"/>
      <c r="H83" s="253" t="s">
        <v>98</v>
      </c>
      <c r="I83" s="233"/>
      <c r="J83" s="233"/>
      <c r="K83" s="233"/>
      <c r="L83" s="233"/>
      <c r="M83" s="233"/>
      <c r="N83" s="233"/>
      <c r="O83" s="233"/>
      <c r="P83" s="233"/>
      <c r="Q83" s="234"/>
      <c r="R83" s="34">
        <v>0</v>
      </c>
      <c r="S83" s="39">
        <v>3</v>
      </c>
      <c r="T83" s="34">
        <v>0</v>
      </c>
      <c r="U83" s="39">
        <v>1</v>
      </c>
      <c r="V83" s="34">
        <v>1</v>
      </c>
      <c r="W83" s="39">
        <v>3</v>
      </c>
      <c r="X83" s="34">
        <v>2</v>
      </c>
      <c r="Y83" s="39">
        <v>0</v>
      </c>
    </row>
    <row r="84" spans="1:25" ht="12.75">
      <c r="A84" s="223"/>
      <c r="B84" s="224"/>
      <c r="C84" s="224"/>
      <c r="D84" s="224"/>
      <c r="E84" s="225"/>
      <c r="F84" s="223"/>
      <c r="G84" s="225"/>
      <c r="H84" s="253" t="s">
        <v>99</v>
      </c>
      <c r="I84" s="233"/>
      <c r="J84" s="233"/>
      <c r="K84" s="233"/>
      <c r="L84" s="233"/>
      <c r="M84" s="233"/>
      <c r="N84" s="233"/>
      <c r="O84" s="233"/>
      <c r="P84" s="233"/>
      <c r="Q84" s="234"/>
      <c r="R84" s="34">
        <v>0</v>
      </c>
      <c r="S84" s="39">
        <v>0</v>
      </c>
      <c r="T84" s="34">
        <v>0</v>
      </c>
      <c r="U84" s="39">
        <v>1</v>
      </c>
      <c r="V84" s="34">
        <v>0</v>
      </c>
      <c r="W84" s="39">
        <v>1</v>
      </c>
      <c r="X84" s="34">
        <v>1</v>
      </c>
      <c r="Y84" s="39">
        <v>2</v>
      </c>
    </row>
    <row r="85" spans="1:25" ht="12.75">
      <c r="A85" s="223"/>
      <c r="B85" s="224"/>
      <c r="C85" s="224"/>
      <c r="D85" s="224"/>
      <c r="E85" s="225"/>
      <c r="F85" s="223"/>
      <c r="G85" s="225"/>
      <c r="H85" s="253" t="s">
        <v>100</v>
      </c>
      <c r="I85" s="233"/>
      <c r="J85" s="233"/>
      <c r="K85" s="233"/>
      <c r="L85" s="233"/>
      <c r="M85" s="233"/>
      <c r="N85" s="233"/>
      <c r="O85" s="233"/>
      <c r="P85" s="233"/>
      <c r="Q85" s="234"/>
      <c r="R85" s="34">
        <v>2</v>
      </c>
      <c r="S85" s="39">
        <v>6</v>
      </c>
      <c r="T85" s="34">
        <v>2</v>
      </c>
      <c r="U85" s="39">
        <v>8</v>
      </c>
      <c r="V85" s="34">
        <v>2</v>
      </c>
      <c r="W85" s="39">
        <v>6</v>
      </c>
      <c r="X85" s="34">
        <v>3</v>
      </c>
      <c r="Y85" s="39">
        <v>5</v>
      </c>
    </row>
    <row r="86" spans="1:25" ht="12.75">
      <c r="A86" s="226"/>
      <c r="B86" s="227"/>
      <c r="C86" s="227"/>
      <c r="D86" s="227"/>
      <c r="E86" s="228"/>
      <c r="F86" s="226"/>
      <c r="G86" s="228"/>
      <c r="H86" s="253" t="s">
        <v>101</v>
      </c>
      <c r="I86" s="233"/>
      <c r="J86" s="233"/>
      <c r="K86" s="233"/>
      <c r="L86" s="233"/>
      <c r="M86" s="233"/>
      <c r="N86" s="233"/>
      <c r="O86" s="233"/>
      <c r="P86" s="233"/>
      <c r="Q86" s="234"/>
      <c r="R86" s="98">
        <v>0</v>
      </c>
      <c r="S86" s="99">
        <v>2</v>
      </c>
      <c r="T86" s="98">
        <v>0</v>
      </c>
      <c r="U86" s="99">
        <v>0</v>
      </c>
      <c r="V86" s="98">
        <v>0</v>
      </c>
      <c r="W86" s="99">
        <v>1</v>
      </c>
      <c r="X86" s="98">
        <v>1</v>
      </c>
      <c r="Y86" s="99">
        <v>1</v>
      </c>
    </row>
    <row r="87" spans="1:25" ht="12.7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</row>
    <row r="88" spans="1:25" ht="12.7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</row>
    <row r="89" spans="1:25" ht="12.7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</row>
    <row r="90" spans="1:25" ht="12.7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</row>
  </sheetData>
  <mergeCells count="37">
    <mergeCell ref="F77:G81"/>
    <mergeCell ref="F83:G86"/>
    <mergeCell ref="F82:Q82"/>
    <mergeCell ref="H83:Q83"/>
    <mergeCell ref="H84:Q84"/>
    <mergeCell ref="H85:Q85"/>
    <mergeCell ref="H86:Q86"/>
    <mergeCell ref="H77:Q77"/>
    <mergeCell ref="H78:Q78"/>
    <mergeCell ref="H79:Q79"/>
    <mergeCell ref="H80:Q80"/>
    <mergeCell ref="H81:Q81"/>
    <mergeCell ref="AA56:AC56"/>
    <mergeCell ref="H3:Q3"/>
    <mergeCell ref="I4:Q4"/>
    <mergeCell ref="M5:N5"/>
    <mergeCell ref="O5:O6"/>
    <mergeCell ref="R3:S5"/>
    <mergeCell ref="T3:U5"/>
    <mergeCell ref="V3:W5"/>
    <mergeCell ref="X3:Y5"/>
    <mergeCell ref="A77:E86"/>
    <mergeCell ref="F3:F6"/>
    <mergeCell ref="A1:Y1"/>
    <mergeCell ref="A2:A6"/>
    <mergeCell ref="B2:B6"/>
    <mergeCell ref="C2:E2"/>
    <mergeCell ref="F2:Q2"/>
    <mergeCell ref="C3:C6"/>
    <mergeCell ref="H4:H6"/>
    <mergeCell ref="P5:Q5"/>
    <mergeCell ref="I5:I6"/>
    <mergeCell ref="J5:L5"/>
    <mergeCell ref="R2:Y2"/>
    <mergeCell ref="D3:D6"/>
    <mergeCell ref="E3:E6"/>
    <mergeCell ref="G3:G6"/>
  </mergeCells>
  <pageMargins left="0.25" right="0.25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113-413 ТС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Наталья Анатольевна Калинина</cp:lastModifiedBy>
  <cp:lastPrinted>2022-02-08T09:36:23Z</cp:lastPrinted>
  <dcterms:created xsi:type="dcterms:W3CDTF">2021-08-26T05:21:23Z</dcterms:created>
  <dcterms:modified xsi:type="dcterms:W3CDTF">2022-02-16T08:55:04Z</dcterms:modified>
</cp:coreProperties>
</file>