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 Сергеевич\Desktop\учебные планы с 2021 г\9-19 з ТП\"/>
    </mc:Choice>
  </mc:AlternateContent>
  <bookViews>
    <workbookView xWindow="0" yWindow="0" windowWidth="20490" windowHeight="7650"/>
  </bookViews>
  <sheets>
    <sheet name="9-19 з ТП" sheetId="8" r:id="rId1"/>
  </sheets>
  <calcPr calcId="162913" refMode="R1C1"/>
</workbook>
</file>

<file path=xl/calcChain.xml><?xml version="1.0" encoding="utf-8"?>
<calcChain xmlns="http://schemas.openxmlformats.org/spreadsheetml/2006/main">
  <c r="U71" i="8" l="1"/>
  <c r="T71" i="8"/>
  <c r="S71" i="8"/>
  <c r="R71" i="8"/>
  <c r="Q71" i="8"/>
  <c r="P71" i="8"/>
  <c r="S58" i="8"/>
  <c r="R58" i="8"/>
  <c r="I58" i="8"/>
  <c r="H58" i="8"/>
  <c r="F58" i="8"/>
  <c r="U54" i="8"/>
  <c r="T54" i="8"/>
  <c r="L54" i="8"/>
  <c r="K54" i="8"/>
  <c r="J54" i="8"/>
  <c r="I54" i="8"/>
  <c r="H54" i="8"/>
  <c r="G54" i="8"/>
  <c r="F54" i="8"/>
  <c r="U50" i="8"/>
  <c r="T50" i="8"/>
  <c r="L50" i="8"/>
  <c r="K50" i="8"/>
  <c r="J50" i="8"/>
  <c r="I50" i="8"/>
  <c r="H50" i="8"/>
  <c r="G50" i="8"/>
  <c r="F50" i="8"/>
  <c r="U46" i="8"/>
  <c r="T46" i="8"/>
  <c r="S46" i="8"/>
  <c r="R46" i="8"/>
  <c r="L46" i="8"/>
  <c r="K46" i="8"/>
  <c r="J46" i="8"/>
  <c r="I46" i="8"/>
  <c r="H46" i="8"/>
  <c r="G46" i="8"/>
  <c r="F46" i="8"/>
  <c r="S42" i="8"/>
  <c r="R42" i="8"/>
  <c r="Q42" i="8"/>
  <c r="P42" i="8"/>
  <c r="M42" i="8"/>
  <c r="L42" i="8"/>
  <c r="K42" i="8"/>
  <c r="J42" i="8"/>
  <c r="I42" i="8"/>
  <c r="H42" i="8"/>
  <c r="G42" i="8"/>
  <c r="F42" i="8"/>
  <c r="Q38" i="8"/>
  <c r="P38" i="8"/>
  <c r="M38" i="8"/>
  <c r="L38" i="8"/>
  <c r="K38" i="8"/>
  <c r="J38" i="8"/>
  <c r="I38" i="8"/>
  <c r="H38" i="8"/>
  <c r="G38" i="8"/>
  <c r="F38" i="8"/>
  <c r="P34" i="8"/>
  <c r="L34" i="8"/>
  <c r="K34" i="8"/>
  <c r="J34" i="8"/>
  <c r="I34" i="8"/>
  <c r="H34" i="8"/>
  <c r="G34" i="8"/>
  <c r="F34" i="8"/>
  <c r="U33" i="8"/>
  <c r="T33" i="8"/>
  <c r="S33" i="8"/>
  <c r="R33" i="8"/>
  <c r="Q33" i="8"/>
  <c r="P33" i="8"/>
  <c r="M33" i="8"/>
  <c r="L33" i="8"/>
  <c r="K33" i="8"/>
  <c r="J33" i="8"/>
  <c r="I33" i="8"/>
  <c r="H33" i="8"/>
  <c r="G33" i="8"/>
  <c r="F33" i="8"/>
  <c r="D33" i="8"/>
  <c r="C33" i="8"/>
  <c r="U18" i="8"/>
  <c r="T18" i="8"/>
  <c r="S18" i="8"/>
  <c r="R18" i="8"/>
  <c r="Q18" i="8"/>
  <c r="P18" i="8"/>
  <c r="O18" i="8"/>
  <c r="N18" i="8"/>
  <c r="L18" i="8"/>
  <c r="K18" i="8"/>
  <c r="J18" i="8"/>
  <c r="I18" i="8"/>
  <c r="H18" i="8"/>
  <c r="G18" i="8"/>
  <c r="F18" i="8"/>
  <c r="U17" i="8"/>
  <c r="T17" i="8"/>
  <c r="S17" i="8"/>
  <c r="R17" i="8"/>
  <c r="Q17" i="8"/>
  <c r="P17" i="8"/>
  <c r="O17" i="8"/>
  <c r="N17" i="8"/>
  <c r="M17" i="8"/>
  <c r="M61" i="8" s="1"/>
  <c r="L17" i="8"/>
  <c r="K17" i="8"/>
  <c r="J17" i="8"/>
  <c r="I17" i="8"/>
  <c r="H17" i="8"/>
  <c r="G17" i="8"/>
  <c r="F17" i="8"/>
  <c r="D17" i="8"/>
  <c r="C17" i="8"/>
  <c r="O13" i="8"/>
  <c r="N13" i="8"/>
  <c r="L13" i="8"/>
  <c r="K13" i="8"/>
  <c r="J13" i="8"/>
  <c r="I13" i="8"/>
  <c r="H13" i="8"/>
  <c r="G13" i="8"/>
  <c r="F13" i="8"/>
  <c r="U8" i="8"/>
  <c r="U61" i="8" s="1"/>
  <c r="T8" i="8"/>
  <c r="T70" i="8" s="1"/>
  <c r="S8" i="8"/>
  <c r="S70" i="8" s="1"/>
  <c r="R8" i="8"/>
  <c r="R61" i="8" s="1"/>
  <c r="Q8" i="8"/>
  <c r="Q70" i="8" s="1"/>
  <c r="P8" i="8"/>
  <c r="P61" i="8" s="1"/>
  <c r="O8" i="8"/>
  <c r="O61" i="8" s="1"/>
  <c r="N8" i="8"/>
  <c r="N61" i="8" s="1"/>
  <c r="L8" i="8"/>
  <c r="K8" i="8"/>
  <c r="J8" i="8"/>
  <c r="J61" i="8" s="1"/>
  <c r="I8" i="8"/>
  <c r="I61" i="8" s="1"/>
  <c r="H8" i="8"/>
  <c r="H61" i="8" s="1"/>
  <c r="G8" i="8"/>
  <c r="G61" i="8" s="1"/>
  <c r="F8" i="8"/>
  <c r="F61" i="8" s="1"/>
  <c r="T61" i="8" l="1"/>
  <c r="Q61" i="8"/>
  <c r="S61" i="8"/>
</calcChain>
</file>

<file path=xl/sharedStrings.xml><?xml version="1.0" encoding="utf-8"?>
<sst xmlns="http://schemas.openxmlformats.org/spreadsheetml/2006/main" count="230" uniqueCount="159">
  <si>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</si>
  <si>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</si>
  <si>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</si>
  <si>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</si>
  <si>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</si>
  <si>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1 курс</t>
  </si>
  <si>
    <t>лекций, уроков</t>
  </si>
  <si>
    <t>ОП.00</t>
  </si>
  <si>
    <t>ОП.01</t>
  </si>
  <si>
    <t>Дз</t>
  </si>
  <si>
    <t>ОП.02</t>
  </si>
  <si>
    <t>ОП.03</t>
  </si>
  <si>
    <t>ОП.04</t>
  </si>
  <si>
    <t>ОП.05</t>
  </si>
  <si>
    <t>Безопасность жизнедеятельности</t>
  </si>
  <si>
    <t>з</t>
  </si>
  <si>
    <t>1 семестр</t>
  </si>
  <si>
    <t>ОП.06</t>
  </si>
  <si>
    <t>Охрана труда</t>
  </si>
  <si>
    <t>П.00</t>
  </si>
  <si>
    <t>ПМ.00</t>
  </si>
  <si>
    <t>Профессиональные модули</t>
  </si>
  <si>
    <t>ПМ.01</t>
  </si>
  <si>
    <t>Эк</t>
  </si>
  <si>
    <t>МДК.01.01</t>
  </si>
  <si>
    <t>Э</t>
  </si>
  <si>
    <t>УП.01</t>
  </si>
  <si>
    <t>Учебная практика</t>
  </si>
  <si>
    <t>ПП.01</t>
  </si>
  <si>
    <t>Производственная практика</t>
  </si>
  <si>
    <t>ПА.00</t>
  </si>
  <si>
    <t>Промежуточная аттестация</t>
  </si>
  <si>
    <t>ВК.00</t>
  </si>
  <si>
    <t>Время каникулярное</t>
  </si>
  <si>
    <t>2 нед.</t>
  </si>
  <si>
    <t>К.00</t>
  </si>
  <si>
    <t>2 курс</t>
  </si>
  <si>
    <t>Физическая культура</t>
  </si>
  <si>
    <t>ОП.07</t>
  </si>
  <si>
    <t>ПМ.02</t>
  </si>
  <si>
    <t>МДК.02.01</t>
  </si>
  <si>
    <t>УП.02</t>
  </si>
  <si>
    <t>ПП.02</t>
  </si>
  <si>
    <t>наименование циклов, разделов, дисциплин, профессиональных модулей, МДК, практик</t>
  </si>
  <si>
    <t>распределение обязательной нагрузки по курсам и семестрам (час. в семестр)</t>
  </si>
  <si>
    <t>экзамен</t>
  </si>
  <si>
    <t>дифференцированный зачет</t>
  </si>
  <si>
    <t>зачет</t>
  </si>
  <si>
    <t>самостоятельная</t>
  </si>
  <si>
    <t>3 курс</t>
  </si>
  <si>
    <t>4 курс</t>
  </si>
  <si>
    <t>в т.ч.</t>
  </si>
  <si>
    <t>лабораторных и практических занятий</t>
  </si>
  <si>
    <t>курсовая работа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</si>
  <si>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</si>
  <si>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</si>
  <si>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</si>
  <si>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</si>
  <si>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</si>
  <si>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</si>
  <si>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</si>
  <si>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Иностранный язык</t>
  </si>
  <si>
    <t>Математика</t>
  </si>
  <si>
    <t>История</t>
  </si>
  <si>
    <t>Химия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</si>
  <si>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</si>
  <si>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</si>
  <si>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</si>
  <si>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</si>
  <si>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</si>
  <si>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</si>
  <si>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</si>
  <si>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</si>
  <si>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</si>
  <si>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</si>
  <si>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</si>
  <si>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</si>
  <si>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ЕН.03</t>
  </si>
  <si>
    <t>Профессиональный цикл</t>
  </si>
  <si>
    <t>Общепрофессиональные дисциплины</t>
  </si>
  <si>
    <t>Микробиология, санитария и гигиена в пищевом производстве</t>
  </si>
  <si>
    <t>Физиология питания</t>
  </si>
  <si>
    <t>Организация хранения и контроль запасов и сырья</t>
  </si>
  <si>
    <t>Информационные технологии в профессиональной деятельности</t>
  </si>
  <si>
    <t>Метрология и стандартизация</t>
  </si>
  <si>
    <t>Правовые основы профессиональной детельности</t>
  </si>
  <si>
    <t xml:space="preserve">Основы экономики, менеджмента и маркетинга </t>
  </si>
  <si>
    <t>ОП.08</t>
  </si>
  <si>
    <t>ОП.09</t>
  </si>
  <si>
    <t>вариативная часть</t>
  </si>
  <si>
    <t>ОП.10</t>
  </si>
  <si>
    <t>Товароведение продовольственных  товаров</t>
  </si>
  <si>
    <t>ОП.11</t>
  </si>
  <si>
    <t>Организация производства на предприятиях общественного питания</t>
  </si>
  <si>
    <t>ОП.12</t>
  </si>
  <si>
    <t>Контроль качества продукции и услуг</t>
  </si>
  <si>
    <t>ОП.13</t>
  </si>
  <si>
    <t>Бухгалтерский учет  в общественном питании</t>
  </si>
  <si>
    <t>Организация процесса приготовления и
приготовление полуфабрикатов для сложной
кулинарной продукции</t>
  </si>
  <si>
    <t>Технология приготовления полуфабрикатов для сложной кулинарной продукции</t>
  </si>
  <si>
    <t>Организация процесса приготовления и приготовление сложной холодной кулинарной продукции</t>
  </si>
  <si>
    <t>Технология приготовления сложной холодной кулинарной продукции</t>
  </si>
  <si>
    <t>ПМ.03</t>
  </si>
  <si>
    <t>Организация процесса приготовления и приготовление сложной горячей кулинарной продукции</t>
  </si>
  <si>
    <t>МДК.03.01</t>
  </si>
  <si>
    <t>Технология приготовления сложной горячей кулинарной продукции</t>
  </si>
  <si>
    <t>Дз/Дз</t>
  </si>
  <si>
    <t>УП.03</t>
  </si>
  <si>
    <t>ПП.03</t>
  </si>
  <si>
    <t>ПМ.04</t>
  </si>
  <si>
    <t>Организация процесса приготовления и приготовление сложных хлебобулочных, мучных кондитерских изделий</t>
  </si>
  <si>
    <t>МДК.04.01</t>
  </si>
  <si>
    <t>Технология приготовления сложных хлебобулочных, мучных кондитерских изделий</t>
  </si>
  <si>
    <t>УП.04</t>
  </si>
  <si>
    <t>ПП.04</t>
  </si>
  <si>
    <t>ПМ.05</t>
  </si>
  <si>
    <t>Организация процесса приготовления и приготовление сложных холодных и горячих десертов</t>
  </si>
  <si>
    <t>МДК.05.01</t>
  </si>
  <si>
    <t>Технология приготовления сложных  холодных и горячих десертов</t>
  </si>
  <si>
    <t>УП.05</t>
  </si>
  <si>
    <t>ПП.05</t>
  </si>
  <si>
    <t>ПМ.06</t>
  </si>
  <si>
    <t>Организация работы структурного подразделения</t>
  </si>
  <si>
    <t>МДК.06.01</t>
  </si>
  <si>
    <t>Управление структурным подразделением организации</t>
  </si>
  <si>
    <t>ПМ.07</t>
  </si>
  <si>
    <t>Выполнение работ по одной или нескольким профессиям рабочих, должностям служащих (16675 Повар)</t>
  </si>
  <si>
    <t>УП.07</t>
  </si>
  <si>
    <t>ПП.07</t>
  </si>
  <si>
    <t xml:space="preserve">Всего часов </t>
  </si>
  <si>
    <t>ПДП.00</t>
  </si>
  <si>
    <t xml:space="preserve">Производственная (преддипломная) практика </t>
  </si>
  <si>
    <t>4 нед.</t>
  </si>
  <si>
    <t>6 нед.</t>
  </si>
  <si>
    <t>ГИА.00</t>
  </si>
  <si>
    <t>Государственная итоговая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</si>
  <si>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</si>
  <si>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</si>
  <si>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</si>
  <si>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</si>
  <si>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35 нед.</t>
  </si>
  <si>
    <t>Консультации</t>
  </si>
  <si>
    <t xml:space="preserve">Экзамен квалификационный </t>
  </si>
  <si>
    <t>Консультации 4 часа на 1 обучающегося  на учебный год. Государственная итоговая аттестация включает подготовку и защиту выпускной квалификационной работы (дипломная работа, дипломный проект).</t>
  </si>
  <si>
    <t xml:space="preserve">всего </t>
  </si>
  <si>
    <t>УД и МДК (час.)</t>
  </si>
  <si>
    <t>УП и ПП (час.)</t>
  </si>
  <si>
    <t>экзаменов (ко-во)</t>
  </si>
  <si>
    <t>экзаменов квалиф. (кол-во)</t>
  </si>
  <si>
    <t>диф.зачетов (кол-во)</t>
  </si>
  <si>
    <t>зачетов (кол-во)</t>
  </si>
  <si>
    <t>учебный план по специальности 19.02.10 Технология продукции общественного питания на 2019-2023 учебные годы (заочная форма обучения)</t>
  </si>
  <si>
    <t>очная форма обучения</t>
  </si>
  <si>
    <t>заочная форма обучения</t>
  </si>
  <si>
    <t>всего занятий (аудиторных)</t>
  </si>
  <si>
    <t>обязательные аудиторные занятия</t>
  </si>
  <si>
    <t>всего</t>
  </si>
  <si>
    <t>*</t>
  </si>
  <si>
    <t>3 нед.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</si>
</sst>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&quot;Times New Roman&quot;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00FF0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0">
    <xf numFmtId="0" fontId="0" fillId="0" borderId="0" xfId="0" applyFont="1" applyAlignment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0" xfId="0" applyFont="1" applyFill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1" xfId="0" applyFont="1" applyFill="1" applyBorder="1" applyAlignment="1"/>
    <xf numFmtId="0" fontId="4" fillId="7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3" borderId="11" xfId="0" applyFont="1" applyFill="1" applyBorder="1" applyAlignme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5" fillId="0" borderId="11" xfId="0" applyFont="1" applyBorder="1" applyAlignment="1"/>
    <xf numFmtId="0" fontId="1" fillId="9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1" fillId="9" borderId="11" xfId="0" applyFont="1" applyFill="1" applyBorder="1" applyAlignment="1">
      <alignment vertical="center" wrapText="1"/>
    </xf>
    <xf numFmtId="0" fontId="5" fillId="3" borderId="11" xfId="0" applyFont="1" applyFill="1" applyBorder="1" applyAlignment="1"/>
    <xf numFmtId="0" fontId="1" fillId="9" borderId="11" xfId="0" applyFont="1" applyFill="1" applyBorder="1" applyAlignment="1">
      <alignment horizontal="center"/>
    </xf>
    <xf numFmtId="0" fontId="1" fillId="9" borderId="11" xfId="0" applyFont="1" applyFill="1" applyBorder="1" applyAlignment="1"/>
    <xf numFmtId="0" fontId="1" fillId="9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5" fillId="0" borderId="0" xfId="0" applyFont="1"/>
    <xf numFmtId="0" fontId="4" fillId="4" borderId="1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6" fillId="3" borderId="1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5" borderId="19" xfId="0" applyFont="1" applyFill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6" fillId="0" borderId="1" xfId="0" applyFont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1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/>
    <xf numFmtId="0" fontId="2" fillId="0" borderId="10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4" fillId="0" borderId="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 wrapText="1"/>
    </xf>
    <xf numFmtId="0" fontId="2" fillId="0" borderId="16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/>
    </xf>
    <xf numFmtId="0" fontId="6" fillId="0" borderId="11" xfId="0" applyFont="1" applyFill="1" applyBorder="1" applyAlignment="1"/>
    <xf numFmtId="0" fontId="4" fillId="0" borderId="11" xfId="0" applyFont="1" applyFill="1" applyBorder="1" applyAlignment="1"/>
    <xf numFmtId="0" fontId="4" fillId="11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79"/>
  <sheetViews>
    <sheetView tabSelected="1" workbookViewId="0">
      <selection activeCell="B39" sqref="B39"/>
    </sheetView>
  </sheetViews>
  <sheetFormatPr defaultColWidth="14.42578125" defaultRowHeight="15.75" customHeight="1"/>
  <cols>
    <col min="1" max="1" width="12.7109375" customWidth="1"/>
    <col min="2" max="2" width="48.28515625" customWidth="1"/>
    <col min="3" max="3" width="6.42578125" customWidth="1"/>
    <col min="4" max="4" width="5.7109375" customWidth="1"/>
    <col min="5" max="5" width="7.140625" customWidth="1"/>
    <col min="6" max="6" width="5.42578125" customWidth="1"/>
    <col min="7" max="7" width="5.7109375" customWidth="1"/>
    <col min="8" max="8" width="6.28515625" customWidth="1"/>
    <col min="9" max="11" width="6" customWidth="1"/>
    <col min="12" max="12" width="7.85546875" customWidth="1"/>
    <col min="13" max="13" width="5.140625" customWidth="1"/>
    <col min="14" max="14" width="6.7109375" customWidth="1"/>
    <col min="15" max="15" width="6.85546875" customWidth="1"/>
    <col min="16" max="16" width="6.5703125" customWidth="1"/>
    <col min="17" max="18" width="6.85546875" customWidth="1"/>
    <col min="19" max="19" width="6.5703125" customWidth="1"/>
    <col min="20" max="20" width="7" customWidth="1"/>
    <col min="21" max="21" width="6.7109375" customWidth="1"/>
  </cols>
  <sheetData>
    <row r="1" spans="1:28" ht="12.75">
      <c r="A1" s="182" t="s">
        <v>151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1:28" ht="40.5" customHeight="1">
      <c r="A2" s="183" t="s">
        <v>0</v>
      </c>
      <c r="B2" s="186" t="s">
        <v>43</v>
      </c>
      <c r="C2" s="187" t="s">
        <v>1</v>
      </c>
      <c r="D2" s="174"/>
      <c r="E2" s="175"/>
      <c r="F2" s="188" t="s">
        <v>2</v>
      </c>
      <c r="G2" s="174"/>
      <c r="H2" s="174"/>
      <c r="I2" s="174"/>
      <c r="J2" s="174"/>
      <c r="K2" s="174"/>
      <c r="L2" s="174"/>
      <c r="M2" s="175"/>
      <c r="N2" s="189" t="s">
        <v>44</v>
      </c>
      <c r="O2" s="190"/>
      <c r="P2" s="190"/>
      <c r="Q2" s="190"/>
      <c r="R2" s="190"/>
      <c r="S2" s="190"/>
      <c r="T2" s="190"/>
      <c r="U2" s="191"/>
    </row>
    <row r="3" spans="1:28" ht="39.75" customHeight="1">
      <c r="A3" s="184"/>
      <c r="B3" s="184"/>
      <c r="C3" s="195" t="s">
        <v>45</v>
      </c>
      <c r="D3" s="200" t="s">
        <v>46</v>
      </c>
      <c r="E3" s="195" t="s">
        <v>47</v>
      </c>
      <c r="F3" s="195" t="s">
        <v>3</v>
      </c>
      <c r="G3" s="202" t="s">
        <v>152</v>
      </c>
      <c r="H3" s="194"/>
      <c r="I3" s="187" t="s">
        <v>153</v>
      </c>
      <c r="J3" s="174"/>
      <c r="K3" s="174"/>
      <c r="L3" s="174"/>
      <c r="M3" s="175"/>
      <c r="N3" s="192"/>
      <c r="O3" s="193"/>
      <c r="P3" s="193"/>
      <c r="Q3" s="193"/>
      <c r="R3" s="193"/>
      <c r="S3" s="193"/>
      <c r="T3" s="193"/>
      <c r="U3" s="194"/>
    </row>
    <row r="4" spans="1:28" ht="12.75">
      <c r="A4" s="184"/>
      <c r="B4" s="184"/>
      <c r="C4" s="184"/>
      <c r="D4" s="184"/>
      <c r="E4" s="184"/>
      <c r="F4" s="184"/>
      <c r="G4" s="195" t="s">
        <v>48</v>
      </c>
      <c r="H4" s="200" t="s">
        <v>154</v>
      </c>
      <c r="I4" s="197" t="s">
        <v>4</v>
      </c>
      <c r="J4" s="199" t="s">
        <v>155</v>
      </c>
      <c r="K4" s="174"/>
      <c r="L4" s="174"/>
      <c r="M4" s="175"/>
      <c r="N4" s="196" t="s">
        <v>5</v>
      </c>
      <c r="O4" s="178"/>
      <c r="P4" s="196" t="s">
        <v>36</v>
      </c>
      <c r="Q4" s="178"/>
      <c r="R4" s="177" t="s">
        <v>49</v>
      </c>
      <c r="S4" s="178"/>
      <c r="T4" s="181" t="s">
        <v>50</v>
      </c>
      <c r="U4" s="178"/>
    </row>
    <row r="5" spans="1:28" ht="12.75">
      <c r="A5" s="184"/>
      <c r="B5" s="184"/>
      <c r="C5" s="184"/>
      <c r="D5" s="184"/>
      <c r="E5" s="184"/>
      <c r="F5" s="184"/>
      <c r="G5" s="184"/>
      <c r="H5" s="184"/>
      <c r="I5" s="198"/>
      <c r="J5" s="195" t="s">
        <v>156</v>
      </c>
      <c r="K5" s="188" t="s">
        <v>51</v>
      </c>
      <c r="L5" s="174"/>
      <c r="M5" s="175"/>
      <c r="N5" s="179"/>
      <c r="O5" s="180"/>
      <c r="P5" s="179"/>
      <c r="Q5" s="180"/>
      <c r="R5" s="179"/>
      <c r="S5" s="180"/>
      <c r="T5" s="179"/>
      <c r="U5" s="180"/>
    </row>
    <row r="6" spans="1:28" ht="101.25">
      <c r="A6" s="185"/>
      <c r="B6" s="185"/>
      <c r="C6" s="185"/>
      <c r="D6" s="185"/>
      <c r="E6" s="185"/>
      <c r="F6" s="185"/>
      <c r="G6" s="185"/>
      <c r="H6" s="185"/>
      <c r="I6" s="194"/>
      <c r="J6" s="185"/>
      <c r="K6" s="20" t="s">
        <v>6</v>
      </c>
      <c r="L6" s="21" t="s">
        <v>52</v>
      </c>
      <c r="M6" s="69" t="s">
        <v>53</v>
      </c>
      <c r="N6" s="70" t="s">
        <v>16</v>
      </c>
      <c r="O6" s="71" t="s">
        <v>54</v>
      </c>
      <c r="P6" s="70" t="s">
        <v>55</v>
      </c>
      <c r="Q6" s="71" t="s">
        <v>56</v>
      </c>
      <c r="R6" s="72" t="s">
        <v>57</v>
      </c>
      <c r="S6" s="73" t="s">
        <v>58</v>
      </c>
      <c r="T6" s="72" t="s">
        <v>59</v>
      </c>
      <c r="U6" s="73" t="s">
        <v>60</v>
      </c>
    </row>
    <row r="7" spans="1:28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19">
        <v>13</v>
      </c>
      <c r="N7" s="74">
        <v>14</v>
      </c>
      <c r="O7" s="75">
        <v>15</v>
      </c>
      <c r="P7" s="74">
        <v>16</v>
      </c>
      <c r="Q7" s="75">
        <v>17</v>
      </c>
      <c r="R7" s="74">
        <v>18</v>
      </c>
      <c r="S7" s="75">
        <v>19</v>
      </c>
      <c r="T7" s="74">
        <v>20</v>
      </c>
      <c r="U7" s="75">
        <v>21</v>
      </c>
    </row>
    <row r="8" spans="1:28" ht="12.75">
      <c r="A8" s="35" t="s">
        <v>65</v>
      </c>
      <c r="B8" s="68" t="s">
        <v>66</v>
      </c>
      <c r="C8" s="36"/>
      <c r="D8" s="35">
        <v>3</v>
      </c>
      <c r="E8" s="35">
        <v>1</v>
      </c>
      <c r="F8" s="36">
        <f t="shared" ref="F8:L8" si="0">SUM(F9:F12)</f>
        <v>630</v>
      </c>
      <c r="G8" s="36">
        <f t="shared" si="0"/>
        <v>210</v>
      </c>
      <c r="H8" s="36">
        <f t="shared" si="0"/>
        <v>420</v>
      </c>
      <c r="I8" s="36">
        <f t="shared" si="0"/>
        <v>586</v>
      </c>
      <c r="J8" s="36">
        <f t="shared" si="0"/>
        <v>44</v>
      </c>
      <c r="K8" s="36">
        <f t="shared" si="0"/>
        <v>2</v>
      </c>
      <c r="L8" s="36">
        <f t="shared" si="0"/>
        <v>26</v>
      </c>
      <c r="M8" s="76"/>
      <c r="N8" s="77">
        <f t="shared" ref="N8:U8" si="1">SUM(N9:N12)</f>
        <v>10</v>
      </c>
      <c r="O8" s="78">
        <f t="shared" si="1"/>
        <v>8</v>
      </c>
      <c r="P8" s="77">
        <f t="shared" si="1"/>
        <v>4</v>
      </c>
      <c r="Q8" s="79">
        <f t="shared" si="1"/>
        <v>6</v>
      </c>
      <c r="R8" s="80">
        <f t="shared" si="1"/>
        <v>4</v>
      </c>
      <c r="S8" s="79">
        <f t="shared" si="1"/>
        <v>4</v>
      </c>
      <c r="T8" s="80">
        <f t="shared" si="1"/>
        <v>4</v>
      </c>
      <c r="U8" s="79">
        <f t="shared" si="1"/>
        <v>4</v>
      </c>
      <c r="V8" s="3"/>
      <c r="W8" s="3"/>
      <c r="X8" s="3"/>
      <c r="Y8" s="3"/>
      <c r="Z8" s="3"/>
      <c r="AA8" s="3"/>
      <c r="AB8" s="3"/>
    </row>
    <row r="9" spans="1:28" ht="12.75">
      <c r="A9" s="29" t="s">
        <v>67</v>
      </c>
      <c r="B9" s="30" t="s">
        <v>68</v>
      </c>
      <c r="C9" s="31"/>
      <c r="D9" s="29" t="s">
        <v>9</v>
      </c>
      <c r="E9" s="31"/>
      <c r="F9" s="29">
        <v>72</v>
      </c>
      <c r="G9" s="29">
        <v>24</v>
      </c>
      <c r="H9" s="22">
        <v>48</v>
      </c>
      <c r="I9" s="29">
        <v>64</v>
      </c>
      <c r="J9" s="29">
        <v>8</v>
      </c>
      <c r="K9" s="81"/>
      <c r="L9" s="81"/>
      <c r="M9" s="82"/>
      <c r="N9" s="83"/>
      <c r="O9" s="84"/>
      <c r="P9" s="85"/>
      <c r="Q9" s="86"/>
      <c r="R9" s="87"/>
      <c r="S9" s="88"/>
      <c r="T9" s="89">
        <v>4</v>
      </c>
      <c r="U9" s="90">
        <v>4</v>
      </c>
    </row>
    <row r="10" spans="1:28" ht="12.75">
      <c r="A10" s="29" t="s">
        <v>69</v>
      </c>
      <c r="B10" s="30" t="s">
        <v>63</v>
      </c>
      <c r="C10" s="31"/>
      <c r="D10" s="29" t="s">
        <v>9</v>
      </c>
      <c r="E10" s="31"/>
      <c r="F10" s="29">
        <v>72</v>
      </c>
      <c r="G10" s="29">
        <v>24</v>
      </c>
      <c r="H10" s="22">
        <v>48</v>
      </c>
      <c r="I10" s="29">
        <v>64</v>
      </c>
      <c r="J10" s="29">
        <v>8</v>
      </c>
      <c r="K10" s="81"/>
      <c r="L10" s="81"/>
      <c r="M10" s="82"/>
      <c r="N10" s="91">
        <v>4</v>
      </c>
      <c r="O10" s="92">
        <v>4</v>
      </c>
      <c r="P10" s="93"/>
      <c r="Q10" s="88"/>
      <c r="R10" s="87"/>
      <c r="S10" s="86"/>
      <c r="T10" s="87"/>
      <c r="U10" s="86"/>
    </row>
    <row r="11" spans="1:28" ht="12.75">
      <c r="A11" s="29" t="s">
        <v>70</v>
      </c>
      <c r="B11" s="30" t="s">
        <v>61</v>
      </c>
      <c r="C11" s="31"/>
      <c r="D11" s="29" t="s">
        <v>9</v>
      </c>
      <c r="E11" s="31"/>
      <c r="F11" s="29">
        <v>243</v>
      </c>
      <c r="G11" s="29">
        <v>81</v>
      </c>
      <c r="H11" s="22">
        <v>162</v>
      </c>
      <c r="I11" s="29">
        <v>217</v>
      </c>
      <c r="J11" s="29">
        <v>26</v>
      </c>
      <c r="K11" s="29"/>
      <c r="L11" s="29">
        <v>26</v>
      </c>
      <c r="M11" s="82"/>
      <c r="N11" s="91">
        <v>4</v>
      </c>
      <c r="O11" s="94">
        <v>4</v>
      </c>
      <c r="P11" s="93">
        <v>4</v>
      </c>
      <c r="Q11" s="88">
        <v>6</v>
      </c>
      <c r="R11" s="89">
        <v>4</v>
      </c>
      <c r="S11" s="90">
        <v>4</v>
      </c>
      <c r="T11" s="89"/>
      <c r="U11" s="88"/>
    </row>
    <row r="12" spans="1:28" ht="12.75">
      <c r="A12" s="29" t="s">
        <v>71</v>
      </c>
      <c r="B12" s="30" t="s">
        <v>37</v>
      </c>
      <c r="C12" s="31"/>
      <c r="D12" s="29"/>
      <c r="E12" s="29" t="s">
        <v>15</v>
      </c>
      <c r="F12" s="29">
        <v>243</v>
      </c>
      <c r="G12" s="29">
        <v>81</v>
      </c>
      <c r="H12" s="22">
        <v>162</v>
      </c>
      <c r="I12" s="29">
        <v>241</v>
      </c>
      <c r="J12" s="29">
        <v>2</v>
      </c>
      <c r="K12" s="29">
        <v>2</v>
      </c>
      <c r="L12" s="29"/>
      <c r="M12" s="82"/>
      <c r="N12" s="95">
        <v>2</v>
      </c>
      <c r="O12" s="84"/>
      <c r="P12" s="93"/>
      <c r="Q12" s="88"/>
      <c r="R12" s="89"/>
      <c r="S12" s="88"/>
      <c r="T12" s="89"/>
      <c r="U12" s="88"/>
    </row>
    <row r="13" spans="1:28" ht="12.75">
      <c r="A13" s="23" t="s">
        <v>72</v>
      </c>
      <c r="B13" s="24" t="s">
        <v>73</v>
      </c>
      <c r="C13" s="23">
        <v>1</v>
      </c>
      <c r="D13" s="23">
        <v>2</v>
      </c>
      <c r="E13" s="25"/>
      <c r="F13" s="25">
        <f t="shared" ref="F13:L13" si="2">SUM(F14:F16)</f>
        <v>312</v>
      </c>
      <c r="G13" s="25">
        <f t="shared" si="2"/>
        <v>104</v>
      </c>
      <c r="H13" s="25">
        <f t="shared" si="2"/>
        <v>208</v>
      </c>
      <c r="I13" s="25">
        <f t="shared" si="2"/>
        <v>278</v>
      </c>
      <c r="J13" s="25">
        <f t="shared" si="2"/>
        <v>34</v>
      </c>
      <c r="K13" s="25">
        <f t="shared" si="2"/>
        <v>0</v>
      </c>
      <c r="L13" s="25">
        <f t="shared" si="2"/>
        <v>0</v>
      </c>
      <c r="M13" s="96"/>
      <c r="N13" s="97">
        <f t="shared" ref="N13:O13" si="3">SUM(N14:N16)</f>
        <v>22</v>
      </c>
      <c r="O13" s="98">
        <f t="shared" si="3"/>
        <v>12</v>
      </c>
      <c r="P13" s="97"/>
      <c r="Q13" s="99"/>
      <c r="R13" s="100"/>
      <c r="S13" s="99"/>
      <c r="T13" s="100"/>
      <c r="U13" s="99"/>
    </row>
    <row r="14" spans="1:28" ht="12.75">
      <c r="A14" s="29" t="s">
        <v>74</v>
      </c>
      <c r="B14" s="30" t="s">
        <v>62</v>
      </c>
      <c r="C14" s="31"/>
      <c r="D14" s="29" t="s">
        <v>9</v>
      </c>
      <c r="E14" s="31"/>
      <c r="F14" s="29">
        <v>72</v>
      </c>
      <c r="G14" s="29">
        <v>24</v>
      </c>
      <c r="H14" s="22">
        <v>48</v>
      </c>
      <c r="I14" s="29">
        <v>64</v>
      </c>
      <c r="J14" s="29">
        <v>8</v>
      </c>
      <c r="K14" s="81"/>
      <c r="L14" s="81"/>
      <c r="M14" s="82"/>
      <c r="N14" s="91">
        <v>4</v>
      </c>
      <c r="O14" s="92">
        <v>4</v>
      </c>
      <c r="P14" s="93"/>
      <c r="Q14" s="88"/>
      <c r="R14" s="87"/>
      <c r="S14" s="101"/>
      <c r="T14" s="102"/>
      <c r="U14" s="103"/>
    </row>
    <row r="15" spans="1:28" ht="12.75">
      <c r="A15" s="29" t="s">
        <v>75</v>
      </c>
      <c r="B15" s="37" t="s">
        <v>76</v>
      </c>
      <c r="C15" s="31"/>
      <c r="D15" s="29" t="s">
        <v>9</v>
      </c>
      <c r="E15" s="31"/>
      <c r="F15" s="29">
        <v>72</v>
      </c>
      <c r="G15" s="29">
        <v>24</v>
      </c>
      <c r="H15" s="22">
        <v>48</v>
      </c>
      <c r="I15" s="29">
        <v>64</v>
      </c>
      <c r="J15" s="29">
        <v>8</v>
      </c>
      <c r="K15" s="81"/>
      <c r="L15" s="81"/>
      <c r="M15" s="82"/>
      <c r="N15" s="91">
        <v>4</v>
      </c>
      <c r="O15" s="92">
        <v>4</v>
      </c>
      <c r="P15" s="85"/>
      <c r="Q15" s="88"/>
      <c r="R15" s="89"/>
      <c r="S15" s="101"/>
      <c r="T15" s="102"/>
      <c r="U15" s="103"/>
    </row>
    <row r="16" spans="1:28" ht="12.75">
      <c r="A16" s="29" t="s">
        <v>77</v>
      </c>
      <c r="B16" s="38" t="s">
        <v>64</v>
      </c>
      <c r="C16" s="32" t="s">
        <v>25</v>
      </c>
      <c r="D16" s="34"/>
      <c r="E16" s="34"/>
      <c r="F16" s="32">
        <v>168</v>
      </c>
      <c r="G16" s="32">
        <v>56</v>
      </c>
      <c r="H16" s="33">
        <v>112</v>
      </c>
      <c r="I16" s="32">
        <v>150</v>
      </c>
      <c r="J16" s="32">
        <v>18</v>
      </c>
      <c r="K16" s="81"/>
      <c r="L16" s="81"/>
      <c r="M16" s="104"/>
      <c r="N16" s="93">
        <v>14</v>
      </c>
      <c r="O16" s="105">
        <v>4</v>
      </c>
      <c r="P16" s="93"/>
      <c r="Q16" s="88"/>
      <c r="R16" s="87"/>
      <c r="S16" s="86"/>
      <c r="T16" s="87"/>
      <c r="U16" s="86"/>
      <c r="V16" s="10"/>
      <c r="W16" s="10"/>
      <c r="X16" s="10"/>
      <c r="Y16" s="10"/>
      <c r="Z16" s="10"/>
      <c r="AA16" s="10"/>
      <c r="AB16" s="10"/>
    </row>
    <row r="17" spans="1:28" ht="12.75">
      <c r="A17" s="23" t="s">
        <v>19</v>
      </c>
      <c r="B17" s="24" t="s">
        <v>78</v>
      </c>
      <c r="C17" s="25">
        <f>SUM(C18,C33,C33)</f>
        <v>31</v>
      </c>
      <c r="D17" s="25">
        <f>SUM(D18,D33)</f>
        <v>26</v>
      </c>
      <c r="E17" s="25"/>
      <c r="F17" s="25">
        <f t="shared" ref="F17:M17" si="4">SUM(F18,F33)</f>
        <v>4386</v>
      </c>
      <c r="G17" s="25">
        <f t="shared" si="4"/>
        <v>1090</v>
      </c>
      <c r="H17" s="25">
        <f t="shared" si="4"/>
        <v>3296</v>
      </c>
      <c r="I17" s="25">
        <f t="shared" si="4"/>
        <v>3824</v>
      </c>
      <c r="J17" s="25">
        <f t="shared" si="4"/>
        <v>562</v>
      </c>
      <c r="K17" s="25">
        <f t="shared" si="4"/>
        <v>417</v>
      </c>
      <c r="L17" s="25">
        <f t="shared" si="4"/>
        <v>55</v>
      </c>
      <c r="M17" s="96">
        <f t="shared" si="4"/>
        <v>10</v>
      </c>
      <c r="N17" s="97">
        <f t="shared" ref="N17:O17" si="5">SUM(N18)</f>
        <v>48</v>
      </c>
      <c r="O17" s="98">
        <f t="shared" si="5"/>
        <v>60</v>
      </c>
      <c r="P17" s="97">
        <f t="shared" ref="P17:U17" si="6">SUM(P18,P33)</f>
        <v>76</v>
      </c>
      <c r="Q17" s="99">
        <f t="shared" si="6"/>
        <v>74</v>
      </c>
      <c r="R17" s="100">
        <f t="shared" si="6"/>
        <v>76</v>
      </c>
      <c r="S17" s="99">
        <f t="shared" si="6"/>
        <v>76</v>
      </c>
      <c r="T17" s="100">
        <f t="shared" si="6"/>
        <v>76</v>
      </c>
      <c r="U17" s="99">
        <f t="shared" si="6"/>
        <v>76</v>
      </c>
    </row>
    <row r="18" spans="1:28" ht="12.75">
      <c r="A18" s="26" t="s">
        <v>7</v>
      </c>
      <c r="B18" s="27" t="s">
        <v>79</v>
      </c>
      <c r="C18" s="26">
        <v>3</v>
      </c>
      <c r="D18" s="26">
        <v>10</v>
      </c>
      <c r="E18" s="26"/>
      <c r="F18" s="28">
        <f t="shared" ref="F18:L18" si="7">SUM(F19:F32)</f>
        <v>1512</v>
      </c>
      <c r="G18" s="28">
        <f t="shared" si="7"/>
        <v>504</v>
      </c>
      <c r="H18" s="28">
        <f t="shared" si="7"/>
        <v>1008</v>
      </c>
      <c r="I18" s="28">
        <f t="shared" si="7"/>
        <v>1302</v>
      </c>
      <c r="J18" s="28">
        <f t="shared" si="7"/>
        <v>210</v>
      </c>
      <c r="K18" s="28">
        <f t="shared" si="7"/>
        <v>140</v>
      </c>
      <c r="L18" s="28">
        <f t="shared" si="7"/>
        <v>16</v>
      </c>
      <c r="M18" s="106"/>
      <c r="N18" s="107">
        <f t="shared" ref="N18:U18" si="8">SUM(N19:N32)</f>
        <v>48</v>
      </c>
      <c r="O18" s="108">
        <f t="shared" si="8"/>
        <v>60</v>
      </c>
      <c r="P18" s="107">
        <f t="shared" si="8"/>
        <v>22</v>
      </c>
      <c r="Q18" s="109">
        <f t="shared" si="8"/>
        <v>20</v>
      </c>
      <c r="R18" s="110">
        <f t="shared" si="8"/>
        <v>18</v>
      </c>
      <c r="S18" s="109">
        <f t="shared" si="8"/>
        <v>20</v>
      </c>
      <c r="T18" s="110">
        <f t="shared" si="8"/>
        <v>2</v>
      </c>
      <c r="U18" s="109">
        <f t="shared" si="8"/>
        <v>20</v>
      </c>
    </row>
    <row r="19" spans="1:28" ht="25.5">
      <c r="A19" s="39" t="s">
        <v>8</v>
      </c>
      <c r="B19" s="40" t="s">
        <v>80</v>
      </c>
      <c r="C19" s="39"/>
      <c r="D19" s="39" t="s">
        <v>9</v>
      </c>
      <c r="E19" s="41"/>
      <c r="F19" s="39">
        <v>90</v>
      </c>
      <c r="G19" s="39">
        <v>30</v>
      </c>
      <c r="H19" s="42">
        <v>60</v>
      </c>
      <c r="I19" s="39">
        <v>82</v>
      </c>
      <c r="J19" s="39">
        <v>8</v>
      </c>
      <c r="K19" s="39">
        <v>8</v>
      </c>
      <c r="L19" s="39"/>
      <c r="M19" s="111"/>
      <c r="N19" s="112">
        <v>4</v>
      </c>
      <c r="O19" s="113">
        <v>4</v>
      </c>
      <c r="P19" s="114"/>
      <c r="Q19" s="115"/>
      <c r="R19" s="116"/>
      <c r="S19" s="117"/>
      <c r="T19" s="118"/>
      <c r="U19" s="119"/>
      <c r="V19" s="3"/>
      <c r="W19" s="3"/>
      <c r="X19" s="3"/>
      <c r="Y19" s="3"/>
      <c r="Z19" s="3"/>
      <c r="AA19" s="3"/>
      <c r="AB19" s="3"/>
    </row>
    <row r="20" spans="1:28" ht="12.75">
      <c r="A20" s="29" t="s">
        <v>10</v>
      </c>
      <c r="B20" s="30" t="s">
        <v>81</v>
      </c>
      <c r="C20" s="29"/>
      <c r="D20" s="29" t="s">
        <v>9</v>
      </c>
      <c r="E20" s="31"/>
      <c r="F20" s="29">
        <v>72</v>
      </c>
      <c r="G20" s="29">
        <v>24</v>
      </c>
      <c r="H20" s="22">
        <v>48</v>
      </c>
      <c r="I20" s="29">
        <v>64</v>
      </c>
      <c r="J20" s="29">
        <v>8</v>
      </c>
      <c r="K20" s="29">
        <v>8</v>
      </c>
      <c r="L20" s="29"/>
      <c r="M20" s="82"/>
      <c r="N20" s="91">
        <v>4</v>
      </c>
      <c r="O20" s="92">
        <v>4</v>
      </c>
      <c r="P20" s="93"/>
      <c r="Q20" s="120"/>
      <c r="R20" s="85"/>
      <c r="S20" s="120"/>
      <c r="T20" s="87"/>
      <c r="U20" s="86"/>
    </row>
    <row r="21" spans="1:28" ht="12.75">
      <c r="A21" s="29" t="s">
        <v>11</v>
      </c>
      <c r="B21" s="30" t="s">
        <v>82</v>
      </c>
      <c r="C21" s="29" t="s">
        <v>25</v>
      </c>
      <c r="D21" s="29"/>
      <c r="E21" s="31"/>
      <c r="F21" s="29">
        <v>228</v>
      </c>
      <c r="G21" s="29">
        <v>76</v>
      </c>
      <c r="H21" s="22">
        <v>152</v>
      </c>
      <c r="I21" s="29">
        <v>180</v>
      </c>
      <c r="J21" s="29">
        <v>48</v>
      </c>
      <c r="K21" s="29">
        <v>48</v>
      </c>
      <c r="L21" s="29"/>
      <c r="M21" s="82"/>
      <c r="N21" s="91">
        <v>16</v>
      </c>
      <c r="O21" s="105">
        <v>32</v>
      </c>
      <c r="P21" s="85"/>
      <c r="Q21" s="121"/>
      <c r="R21" s="85"/>
      <c r="S21" s="121"/>
      <c r="T21" s="87"/>
      <c r="U21" s="86"/>
    </row>
    <row r="22" spans="1:28" ht="25.5">
      <c r="A22" s="39" t="s">
        <v>12</v>
      </c>
      <c r="B22" s="40" t="s">
        <v>83</v>
      </c>
      <c r="C22" s="41"/>
      <c r="D22" s="39" t="s">
        <v>9</v>
      </c>
      <c r="E22" s="41"/>
      <c r="F22" s="39">
        <v>135</v>
      </c>
      <c r="G22" s="39">
        <v>45</v>
      </c>
      <c r="H22" s="42">
        <v>90</v>
      </c>
      <c r="I22" s="39">
        <v>115</v>
      </c>
      <c r="J22" s="39">
        <v>20</v>
      </c>
      <c r="K22" s="39">
        <v>8</v>
      </c>
      <c r="L22" s="39">
        <v>12</v>
      </c>
      <c r="M22" s="111"/>
      <c r="N22" s="122"/>
      <c r="O22" s="123"/>
      <c r="P22" s="116"/>
      <c r="Q22" s="117"/>
      <c r="R22" s="114">
        <v>10</v>
      </c>
      <c r="S22" s="113">
        <v>10</v>
      </c>
      <c r="T22" s="124"/>
      <c r="U22" s="119"/>
      <c r="V22" s="3"/>
      <c r="W22" s="3"/>
      <c r="X22" s="3"/>
      <c r="Y22" s="3"/>
      <c r="Z22" s="3"/>
      <c r="AA22" s="3"/>
      <c r="AB22" s="3"/>
    </row>
    <row r="23" spans="1:28" ht="12.75">
      <c r="A23" s="29" t="s">
        <v>13</v>
      </c>
      <c r="B23" s="30" t="s">
        <v>84</v>
      </c>
      <c r="C23" s="31"/>
      <c r="D23" s="29" t="s">
        <v>9</v>
      </c>
      <c r="E23" s="31"/>
      <c r="F23" s="29">
        <v>63</v>
      </c>
      <c r="G23" s="29">
        <v>21</v>
      </c>
      <c r="H23" s="22">
        <v>42</v>
      </c>
      <c r="I23" s="29">
        <v>57</v>
      </c>
      <c r="J23" s="29">
        <v>6</v>
      </c>
      <c r="K23" s="29">
        <v>5</v>
      </c>
      <c r="L23" s="29">
        <v>1</v>
      </c>
      <c r="M23" s="82"/>
      <c r="N23" s="91">
        <v>2</v>
      </c>
      <c r="O23" s="92">
        <v>4</v>
      </c>
      <c r="P23" s="93"/>
      <c r="Q23" s="120"/>
      <c r="R23" s="85"/>
      <c r="S23" s="121"/>
      <c r="T23" s="87"/>
      <c r="U23" s="86"/>
    </row>
    <row r="24" spans="1:28" ht="12.75">
      <c r="A24" s="29" t="s">
        <v>17</v>
      </c>
      <c r="B24" s="30" t="s">
        <v>85</v>
      </c>
      <c r="C24" s="31"/>
      <c r="D24" s="29" t="s">
        <v>9</v>
      </c>
      <c r="E24" s="31"/>
      <c r="F24" s="29">
        <v>72</v>
      </c>
      <c r="G24" s="29">
        <v>24</v>
      </c>
      <c r="H24" s="22">
        <v>48</v>
      </c>
      <c r="I24" s="29">
        <v>64</v>
      </c>
      <c r="J24" s="29">
        <v>8</v>
      </c>
      <c r="K24" s="81"/>
      <c r="L24" s="81"/>
      <c r="M24" s="82"/>
      <c r="N24" s="83"/>
      <c r="O24" s="84"/>
      <c r="P24" s="85"/>
      <c r="Q24" s="120"/>
      <c r="R24" s="93">
        <v>4</v>
      </c>
      <c r="S24" s="92">
        <v>4</v>
      </c>
      <c r="T24" s="89"/>
      <c r="U24" s="88"/>
    </row>
    <row r="25" spans="1:28" ht="12.75">
      <c r="A25" s="29" t="s">
        <v>38</v>
      </c>
      <c r="B25" s="204" t="s">
        <v>86</v>
      </c>
      <c r="C25" s="29" t="s">
        <v>25</v>
      </c>
      <c r="D25" s="29"/>
      <c r="E25" s="31"/>
      <c r="F25" s="29">
        <v>216</v>
      </c>
      <c r="G25" s="29">
        <v>72</v>
      </c>
      <c r="H25" s="22">
        <v>144</v>
      </c>
      <c r="I25" s="29">
        <v>180</v>
      </c>
      <c r="J25" s="29">
        <v>36</v>
      </c>
      <c r="K25" s="81"/>
      <c r="L25" s="81"/>
      <c r="M25" s="82"/>
      <c r="N25" s="83"/>
      <c r="O25" s="84"/>
      <c r="P25" s="93">
        <v>16</v>
      </c>
      <c r="Q25" s="105">
        <v>20</v>
      </c>
      <c r="R25" s="93"/>
      <c r="S25" s="120"/>
      <c r="T25" s="87"/>
      <c r="U25" s="86"/>
    </row>
    <row r="26" spans="1:28" ht="12.75">
      <c r="A26" s="29" t="s">
        <v>87</v>
      </c>
      <c r="B26" s="204" t="s">
        <v>18</v>
      </c>
      <c r="C26" s="31"/>
      <c r="D26" s="29" t="s">
        <v>9</v>
      </c>
      <c r="E26" s="29"/>
      <c r="F26" s="29">
        <v>66</v>
      </c>
      <c r="G26" s="29">
        <v>22</v>
      </c>
      <c r="H26" s="22">
        <v>44</v>
      </c>
      <c r="I26" s="29">
        <v>60</v>
      </c>
      <c r="J26" s="29">
        <v>6</v>
      </c>
      <c r="K26" s="29">
        <v>5</v>
      </c>
      <c r="L26" s="29">
        <v>1</v>
      </c>
      <c r="M26" s="82"/>
      <c r="N26" s="93"/>
      <c r="O26" s="121"/>
      <c r="P26" s="93"/>
      <c r="Q26" s="120"/>
      <c r="R26" s="85"/>
      <c r="S26" s="121"/>
      <c r="T26" s="87"/>
      <c r="U26" s="90">
        <v>6</v>
      </c>
    </row>
    <row r="27" spans="1:28" ht="12.75">
      <c r="A27" s="29" t="s">
        <v>88</v>
      </c>
      <c r="B27" s="204" t="s">
        <v>14</v>
      </c>
      <c r="C27" s="31"/>
      <c r="D27" s="29" t="s">
        <v>9</v>
      </c>
      <c r="E27" s="31"/>
      <c r="F27" s="29">
        <v>102</v>
      </c>
      <c r="G27" s="29">
        <v>34</v>
      </c>
      <c r="H27" s="22">
        <v>68</v>
      </c>
      <c r="I27" s="29">
        <v>94</v>
      </c>
      <c r="J27" s="29">
        <v>8</v>
      </c>
      <c r="K27" s="32">
        <v>8</v>
      </c>
      <c r="L27" s="32"/>
      <c r="M27" s="82"/>
      <c r="N27" s="91">
        <v>4</v>
      </c>
      <c r="O27" s="92">
        <v>4</v>
      </c>
      <c r="P27" s="93"/>
      <c r="Q27" s="121"/>
      <c r="R27" s="85"/>
      <c r="S27" s="120"/>
      <c r="T27" s="87"/>
      <c r="U27" s="86"/>
    </row>
    <row r="28" spans="1:28" ht="12.75">
      <c r="A28" s="29"/>
      <c r="B28" s="205" t="s">
        <v>89</v>
      </c>
      <c r="C28" s="31"/>
      <c r="D28" s="29"/>
      <c r="E28" s="31"/>
      <c r="F28" s="31"/>
      <c r="G28" s="31"/>
      <c r="H28" s="45"/>
      <c r="I28" s="31"/>
      <c r="J28" s="31"/>
      <c r="K28" s="34"/>
      <c r="L28" s="34"/>
      <c r="M28" s="82"/>
      <c r="N28" s="83"/>
      <c r="O28" s="84"/>
      <c r="P28" s="85"/>
      <c r="Q28" s="120"/>
      <c r="R28" s="85"/>
      <c r="S28" s="120"/>
      <c r="T28" s="87"/>
      <c r="U28" s="86"/>
    </row>
    <row r="29" spans="1:28" ht="12.75">
      <c r="A29" s="29" t="s">
        <v>90</v>
      </c>
      <c r="B29" s="204" t="s">
        <v>91</v>
      </c>
      <c r="C29" s="29" t="s">
        <v>25</v>
      </c>
      <c r="D29" s="29"/>
      <c r="E29" s="31"/>
      <c r="F29" s="29">
        <v>216</v>
      </c>
      <c r="G29" s="29">
        <v>72</v>
      </c>
      <c r="H29" s="22">
        <v>144</v>
      </c>
      <c r="I29" s="29">
        <v>180</v>
      </c>
      <c r="J29" s="29">
        <v>36</v>
      </c>
      <c r="K29" s="29">
        <v>36</v>
      </c>
      <c r="L29" s="29"/>
      <c r="M29" s="82"/>
      <c r="N29" s="91">
        <v>18</v>
      </c>
      <c r="O29" s="94">
        <v>12</v>
      </c>
      <c r="P29" s="125">
        <v>6</v>
      </c>
      <c r="Q29" s="120"/>
      <c r="R29" s="85"/>
      <c r="S29" s="121"/>
      <c r="T29" s="87"/>
      <c r="U29" s="86"/>
    </row>
    <row r="30" spans="1:28" ht="25.5">
      <c r="A30" s="39" t="s">
        <v>92</v>
      </c>
      <c r="B30" s="40" t="s">
        <v>93</v>
      </c>
      <c r="C30" s="41"/>
      <c r="D30" s="39" t="s">
        <v>9</v>
      </c>
      <c r="E30" s="39"/>
      <c r="F30" s="39">
        <v>90</v>
      </c>
      <c r="G30" s="39">
        <v>30</v>
      </c>
      <c r="H30" s="42">
        <v>60</v>
      </c>
      <c r="I30" s="39">
        <v>82</v>
      </c>
      <c r="J30" s="39">
        <v>8</v>
      </c>
      <c r="K30" s="39">
        <v>7</v>
      </c>
      <c r="L30" s="39">
        <v>1</v>
      </c>
      <c r="M30" s="111"/>
      <c r="N30" s="122"/>
      <c r="O30" s="123"/>
      <c r="P30" s="116"/>
      <c r="Q30" s="117"/>
      <c r="R30" s="116"/>
      <c r="S30" s="115"/>
      <c r="T30" s="118"/>
      <c r="U30" s="126">
        <v>8</v>
      </c>
      <c r="V30" s="3"/>
      <c r="W30" s="3"/>
      <c r="X30" s="3"/>
      <c r="Y30" s="3"/>
      <c r="Z30" s="3"/>
      <c r="AA30" s="3"/>
      <c r="AB30" s="3"/>
    </row>
    <row r="31" spans="1:28" ht="12.75">
      <c r="A31" s="29" t="s">
        <v>94</v>
      </c>
      <c r="B31" s="30" t="s">
        <v>95</v>
      </c>
      <c r="C31" s="29"/>
      <c r="D31" s="29" t="s">
        <v>9</v>
      </c>
      <c r="E31" s="31"/>
      <c r="F31" s="29">
        <v>72</v>
      </c>
      <c r="G31" s="29">
        <v>24</v>
      </c>
      <c r="H31" s="22">
        <v>48</v>
      </c>
      <c r="I31" s="29">
        <v>64</v>
      </c>
      <c r="J31" s="29">
        <v>8</v>
      </c>
      <c r="K31" s="29">
        <v>7</v>
      </c>
      <c r="L31" s="29">
        <v>1</v>
      </c>
      <c r="M31" s="82"/>
      <c r="N31" s="83"/>
      <c r="O31" s="84"/>
      <c r="P31" s="85"/>
      <c r="Q31" s="121"/>
      <c r="R31" s="85"/>
      <c r="S31" s="120"/>
      <c r="T31" s="89">
        <v>2</v>
      </c>
      <c r="U31" s="90">
        <v>6</v>
      </c>
    </row>
    <row r="32" spans="1:28" ht="12.75">
      <c r="A32" s="29" t="s">
        <v>96</v>
      </c>
      <c r="B32" s="46" t="s">
        <v>97</v>
      </c>
      <c r="C32" s="44"/>
      <c r="D32" s="29" t="s">
        <v>9</v>
      </c>
      <c r="E32" s="44"/>
      <c r="F32" s="43">
        <v>90</v>
      </c>
      <c r="G32" s="43">
        <v>30</v>
      </c>
      <c r="H32" s="47">
        <v>60</v>
      </c>
      <c r="I32" s="43">
        <v>80</v>
      </c>
      <c r="J32" s="43">
        <v>10</v>
      </c>
      <c r="K32" s="127"/>
      <c r="L32" s="127"/>
      <c r="M32" s="128"/>
      <c r="N32" s="116"/>
      <c r="O32" s="117"/>
      <c r="P32" s="116"/>
      <c r="Q32" s="117"/>
      <c r="R32" s="114">
        <v>4</v>
      </c>
      <c r="S32" s="113">
        <v>6</v>
      </c>
      <c r="T32" s="87"/>
      <c r="U32" s="88"/>
      <c r="V32" s="10"/>
      <c r="W32" s="10"/>
      <c r="X32" s="10"/>
      <c r="Y32" s="10"/>
      <c r="Z32" s="10"/>
      <c r="AA32" s="10"/>
      <c r="AB32" s="10"/>
    </row>
    <row r="33" spans="1:28" ht="12.75">
      <c r="A33" s="48" t="s">
        <v>20</v>
      </c>
      <c r="B33" s="49" t="s">
        <v>21</v>
      </c>
      <c r="C33" s="50">
        <f>SUM(C34,C38,C42,C46,C50,C54,C58,C58)</f>
        <v>14</v>
      </c>
      <c r="D33" s="50">
        <f>SUM(D34,D38,D42,D46,D50,D54,D58)</f>
        <v>16</v>
      </c>
      <c r="E33" s="50"/>
      <c r="F33" s="50">
        <f>SUM(F34,F38,F42,F46,F50,F54,F58)</f>
        <v>2874</v>
      </c>
      <c r="G33" s="50">
        <f>SUM(G34,G38,G42,G46,G50,G54)</f>
        <v>586</v>
      </c>
      <c r="H33" s="50">
        <f t="shared" ref="H33:J33" si="9">SUM(H34,H38,H42,H46,H50,H54,H58)</f>
        <v>2288</v>
      </c>
      <c r="I33" s="50">
        <f t="shared" si="9"/>
        <v>2522</v>
      </c>
      <c r="J33" s="50">
        <f t="shared" si="9"/>
        <v>352</v>
      </c>
      <c r="K33" s="50">
        <f>SUM(K34,K38,K42,K46,K50,K54)</f>
        <v>277</v>
      </c>
      <c r="L33" s="50">
        <f>SUM(L34,L38,L42,L46,L50,L54,L58)</f>
        <v>39</v>
      </c>
      <c r="M33" s="129">
        <f>SUM(M38,M42)</f>
        <v>10</v>
      </c>
      <c r="N33" s="130"/>
      <c r="O33" s="131"/>
      <c r="P33" s="130">
        <f t="shared" ref="P33:U33" si="10">SUM(P34,P38,P42,P46,P50,P54,P58)</f>
        <v>54</v>
      </c>
      <c r="Q33" s="131">
        <f t="shared" si="10"/>
        <v>54</v>
      </c>
      <c r="R33" s="130">
        <f t="shared" si="10"/>
        <v>58</v>
      </c>
      <c r="S33" s="131">
        <f t="shared" si="10"/>
        <v>56</v>
      </c>
      <c r="T33" s="130">
        <f t="shared" si="10"/>
        <v>74</v>
      </c>
      <c r="U33" s="131">
        <f t="shared" si="10"/>
        <v>56</v>
      </c>
    </row>
    <row r="34" spans="1:28" ht="38.25">
      <c r="A34" s="51" t="s">
        <v>22</v>
      </c>
      <c r="B34" s="206" t="s">
        <v>98</v>
      </c>
      <c r="C34" s="51">
        <v>2</v>
      </c>
      <c r="D34" s="51">
        <v>2</v>
      </c>
      <c r="E34" s="53"/>
      <c r="F34" s="53">
        <f t="shared" ref="F34:L34" si="11">SUM(F35:F37)</f>
        <v>294</v>
      </c>
      <c r="G34" s="53">
        <f t="shared" si="11"/>
        <v>50</v>
      </c>
      <c r="H34" s="53">
        <f t="shared" si="11"/>
        <v>244</v>
      </c>
      <c r="I34" s="53">
        <f t="shared" si="11"/>
        <v>258</v>
      </c>
      <c r="J34" s="53">
        <f t="shared" si="11"/>
        <v>36</v>
      </c>
      <c r="K34" s="53">
        <f t="shared" si="11"/>
        <v>29</v>
      </c>
      <c r="L34" s="53">
        <f t="shared" si="11"/>
        <v>7</v>
      </c>
      <c r="M34" s="132"/>
      <c r="N34" s="133"/>
      <c r="O34" s="134"/>
      <c r="P34" s="133">
        <f>SUM(P35:P37)</f>
        <v>36</v>
      </c>
      <c r="Q34" s="135"/>
      <c r="R34" s="136"/>
      <c r="S34" s="135"/>
      <c r="T34" s="136"/>
      <c r="U34" s="135"/>
    </row>
    <row r="35" spans="1:28" ht="25.5">
      <c r="A35" s="39" t="s">
        <v>24</v>
      </c>
      <c r="B35" s="207" t="s">
        <v>99</v>
      </c>
      <c r="C35" s="43" t="s">
        <v>25</v>
      </c>
      <c r="D35" s="43"/>
      <c r="E35" s="44"/>
      <c r="F35" s="43">
        <v>150</v>
      </c>
      <c r="G35" s="43">
        <v>50</v>
      </c>
      <c r="H35" s="47">
        <v>100</v>
      </c>
      <c r="I35" s="43">
        <v>114</v>
      </c>
      <c r="J35" s="43">
        <v>36</v>
      </c>
      <c r="K35" s="43">
        <v>29</v>
      </c>
      <c r="L35" s="43">
        <v>7</v>
      </c>
      <c r="M35" s="137"/>
      <c r="N35" s="116"/>
      <c r="O35" s="117"/>
      <c r="P35" s="138">
        <v>36</v>
      </c>
      <c r="Q35" s="139"/>
      <c r="R35" s="118"/>
      <c r="S35" s="140"/>
      <c r="T35" s="141"/>
      <c r="U35" s="142"/>
      <c r="V35" s="3"/>
      <c r="W35" s="3"/>
      <c r="X35" s="3"/>
      <c r="Y35" s="3"/>
      <c r="Z35" s="3"/>
      <c r="AA35" s="3"/>
      <c r="AB35" s="3"/>
    </row>
    <row r="36" spans="1:28" ht="12.75">
      <c r="A36" s="29" t="s">
        <v>26</v>
      </c>
      <c r="B36" s="208" t="s">
        <v>27</v>
      </c>
      <c r="C36" s="32"/>
      <c r="D36" s="32" t="s">
        <v>9</v>
      </c>
      <c r="E36" s="34"/>
      <c r="F36" s="32">
        <v>72</v>
      </c>
      <c r="G36" s="32"/>
      <c r="H36" s="33">
        <v>72</v>
      </c>
      <c r="I36" s="32">
        <v>72</v>
      </c>
      <c r="J36" s="32"/>
      <c r="K36" s="32"/>
      <c r="L36" s="32"/>
      <c r="M36" s="104"/>
      <c r="N36" s="85"/>
      <c r="O36" s="120"/>
      <c r="P36" s="143" t="s">
        <v>157</v>
      </c>
      <c r="Q36" s="88"/>
      <c r="R36" s="87"/>
      <c r="S36" s="101"/>
      <c r="T36" s="144"/>
      <c r="U36" s="145"/>
    </row>
    <row r="37" spans="1:28" ht="12.75">
      <c r="A37" s="29" t="s">
        <v>28</v>
      </c>
      <c r="B37" s="208" t="s">
        <v>29</v>
      </c>
      <c r="C37" s="32" t="s">
        <v>23</v>
      </c>
      <c r="D37" s="32" t="s">
        <v>9</v>
      </c>
      <c r="E37" s="34"/>
      <c r="F37" s="32">
        <v>72</v>
      </c>
      <c r="G37" s="32"/>
      <c r="H37" s="33">
        <v>72</v>
      </c>
      <c r="I37" s="32">
        <v>72</v>
      </c>
      <c r="J37" s="32"/>
      <c r="K37" s="32"/>
      <c r="L37" s="32"/>
      <c r="M37" s="104"/>
      <c r="N37" s="85"/>
      <c r="O37" s="120"/>
      <c r="P37" s="143" t="s">
        <v>157</v>
      </c>
      <c r="Q37" s="88"/>
      <c r="R37" s="87"/>
      <c r="S37" s="101"/>
      <c r="T37" s="144"/>
      <c r="U37" s="145"/>
    </row>
    <row r="38" spans="1:28" ht="25.5">
      <c r="A38" s="51" t="s">
        <v>39</v>
      </c>
      <c r="B38" s="52" t="s">
        <v>100</v>
      </c>
      <c r="C38" s="51">
        <v>2</v>
      </c>
      <c r="D38" s="51">
        <v>2</v>
      </c>
      <c r="E38" s="53"/>
      <c r="F38" s="53">
        <f t="shared" ref="F38:M38" si="12">SUM(F39:F41)</f>
        <v>321</v>
      </c>
      <c r="G38" s="53">
        <f t="shared" si="12"/>
        <v>59</v>
      </c>
      <c r="H38" s="53">
        <f t="shared" si="12"/>
        <v>262</v>
      </c>
      <c r="I38" s="53">
        <f t="shared" si="12"/>
        <v>285</v>
      </c>
      <c r="J38" s="53">
        <f t="shared" si="12"/>
        <v>36</v>
      </c>
      <c r="K38" s="53">
        <f t="shared" si="12"/>
        <v>0</v>
      </c>
      <c r="L38" s="53">
        <f t="shared" si="12"/>
        <v>0</v>
      </c>
      <c r="M38" s="132">
        <f t="shared" si="12"/>
        <v>5</v>
      </c>
      <c r="N38" s="133"/>
      <c r="O38" s="134"/>
      <c r="P38" s="133">
        <f t="shared" ref="P38:Q38" si="13">SUM(P39:P41)</f>
        <v>6</v>
      </c>
      <c r="Q38" s="135">
        <f t="shared" si="13"/>
        <v>30</v>
      </c>
      <c r="R38" s="136"/>
      <c r="S38" s="135"/>
      <c r="T38" s="136"/>
      <c r="U38" s="135"/>
    </row>
    <row r="39" spans="1:28" ht="25.5">
      <c r="A39" s="39" t="s">
        <v>40</v>
      </c>
      <c r="B39" s="209" t="s">
        <v>101</v>
      </c>
      <c r="C39" s="39" t="s">
        <v>25</v>
      </c>
      <c r="D39" s="41"/>
      <c r="E39" s="41"/>
      <c r="F39" s="39">
        <v>177</v>
      </c>
      <c r="G39" s="39">
        <v>59</v>
      </c>
      <c r="H39" s="42">
        <v>118</v>
      </c>
      <c r="I39" s="39">
        <v>141</v>
      </c>
      <c r="J39" s="39">
        <v>36</v>
      </c>
      <c r="K39" s="127"/>
      <c r="L39" s="127"/>
      <c r="M39" s="146">
        <v>5</v>
      </c>
      <c r="N39" s="122"/>
      <c r="O39" s="123"/>
      <c r="P39" s="114">
        <v>6</v>
      </c>
      <c r="Q39" s="147">
        <v>30</v>
      </c>
      <c r="R39" s="124"/>
      <c r="S39" s="140"/>
      <c r="T39" s="148"/>
      <c r="U39" s="149"/>
      <c r="V39" s="3"/>
      <c r="W39" s="3"/>
      <c r="X39" s="3"/>
      <c r="Y39" s="3"/>
      <c r="Z39" s="3"/>
      <c r="AA39" s="3"/>
      <c r="AB39" s="3"/>
    </row>
    <row r="40" spans="1:28" ht="12.75">
      <c r="A40" s="29" t="s">
        <v>41</v>
      </c>
      <c r="B40" s="55" t="s">
        <v>27</v>
      </c>
      <c r="C40" s="15"/>
      <c r="D40" s="15" t="s">
        <v>9</v>
      </c>
      <c r="E40" s="17"/>
      <c r="F40" s="15">
        <v>72</v>
      </c>
      <c r="G40" s="15"/>
      <c r="H40" s="16">
        <v>72</v>
      </c>
      <c r="I40" s="15">
        <v>72</v>
      </c>
      <c r="J40" s="15"/>
      <c r="K40" s="15"/>
      <c r="L40" s="15"/>
      <c r="M40" s="150"/>
      <c r="N40" s="151"/>
      <c r="O40" s="101"/>
      <c r="P40" s="87"/>
      <c r="Q40" s="90" t="s">
        <v>157</v>
      </c>
      <c r="R40" s="89"/>
      <c r="S40" s="101"/>
      <c r="T40" s="102"/>
      <c r="U40" s="103"/>
    </row>
    <row r="41" spans="1:28" ht="12.75">
      <c r="A41" s="29" t="s">
        <v>42</v>
      </c>
      <c r="B41" s="55" t="s">
        <v>29</v>
      </c>
      <c r="C41" s="15" t="s">
        <v>23</v>
      </c>
      <c r="D41" s="15" t="s">
        <v>9</v>
      </c>
      <c r="E41" s="17"/>
      <c r="F41" s="15">
        <v>72</v>
      </c>
      <c r="G41" s="15"/>
      <c r="H41" s="16">
        <v>72</v>
      </c>
      <c r="I41" s="15">
        <v>72</v>
      </c>
      <c r="J41" s="15"/>
      <c r="K41" s="15"/>
      <c r="L41" s="15"/>
      <c r="M41" s="150"/>
      <c r="N41" s="151"/>
      <c r="O41" s="101"/>
      <c r="P41" s="87"/>
      <c r="Q41" s="90" t="s">
        <v>157</v>
      </c>
      <c r="R41" s="89"/>
      <c r="S41" s="101"/>
      <c r="T41" s="102"/>
      <c r="U41" s="103"/>
    </row>
    <row r="42" spans="1:28" ht="25.5">
      <c r="A42" s="56" t="s">
        <v>102</v>
      </c>
      <c r="B42" s="57" t="s">
        <v>103</v>
      </c>
      <c r="C42" s="56">
        <v>2</v>
      </c>
      <c r="D42" s="56">
        <v>4</v>
      </c>
      <c r="E42" s="54"/>
      <c r="F42" s="54">
        <f t="shared" ref="F42:M42" si="14">SUM(F43:F45)</f>
        <v>798</v>
      </c>
      <c r="G42" s="54">
        <f t="shared" si="14"/>
        <v>206</v>
      </c>
      <c r="H42" s="54">
        <f t="shared" si="14"/>
        <v>592</v>
      </c>
      <c r="I42" s="54">
        <f t="shared" si="14"/>
        <v>662</v>
      </c>
      <c r="J42" s="54">
        <f t="shared" si="14"/>
        <v>136</v>
      </c>
      <c r="K42" s="54">
        <f t="shared" si="14"/>
        <v>136</v>
      </c>
      <c r="L42" s="54">
        <f t="shared" si="14"/>
        <v>0</v>
      </c>
      <c r="M42" s="152">
        <f t="shared" si="14"/>
        <v>5</v>
      </c>
      <c r="N42" s="136"/>
      <c r="O42" s="135"/>
      <c r="P42" s="136">
        <f t="shared" ref="P42:S42" si="15">SUM(P43:P45)</f>
        <v>12</v>
      </c>
      <c r="Q42" s="135">
        <f t="shared" si="15"/>
        <v>24</v>
      </c>
      <c r="R42" s="136">
        <f t="shared" si="15"/>
        <v>50</v>
      </c>
      <c r="S42" s="135">
        <f t="shared" si="15"/>
        <v>50</v>
      </c>
      <c r="T42" s="136"/>
      <c r="U42" s="135"/>
    </row>
    <row r="43" spans="1:28" ht="25.5">
      <c r="A43" s="4" t="s">
        <v>104</v>
      </c>
      <c r="B43" s="2" t="s">
        <v>105</v>
      </c>
      <c r="C43" s="4" t="s">
        <v>25</v>
      </c>
      <c r="D43" s="4" t="s">
        <v>106</v>
      </c>
      <c r="E43" s="5"/>
      <c r="F43" s="4">
        <v>618</v>
      </c>
      <c r="G43" s="4">
        <v>206</v>
      </c>
      <c r="H43" s="58">
        <v>412</v>
      </c>
      <c r="I43" s="4">
        <v>482</v>
      </c>
      <c r="J43" s="4">
        <v>136</v>
      </c>
      <c r="K43" s="6">
        <v>136</v>
      </c>
      <c r="L43" s="6">
        <v>0</v>
      </c>
      <c r="M43" s="7">
        <v>5</v>
      </c>
      <c r="N43" s="153"/>
      <c r="O43" s="119"/>
      <c r="P43" s="124">
        <v>12</v>
      </c>
      <c r="Q43" s="126">
        <v>24</v>
      </c>
      <c r="R43" s="154">
        <v>50</v>
      </c>
      <c r="S43" s="147">
        <v>50</v>
      </c>
      <c r="T43" s="148"/>
      <c r="U43" s="149"/>
      <c r="V43" s="3"/>
      <c r="W43" s="3"/>
      <c r="X43" s="3"/>
      <c r="Y43" s="3"/>
      <c r="Z43" s="3"/>
      <c r="AA43" s="3"/>
      <c r="AB43" s="3"/>
    </row>
    <row r="44" spans="1:28" ht="12.75">
      <c r="A44" s="15" t="s">
        <v>107</v>
      </c>
      <c r="B44" s="59" t="s">
        <v>27</v>
      </c>
      <c r="C44" s="15"/>
      <c r="D44" s="15" t="s">
        <v>9</v>
      </c>
      <c r="E44" s="17"/>
      <c r="F44" s="15">
        <v>72</v>
      </c>
      <c r="G44" s="15"/>
      <c r="H44" s="16">
        <v>72</v>
      </c>
      <c r="I44" s="15">
        <v>72</v>
      </c>
      <c r="J44" s="15"/>
      <c r="K44" s="15"/>
      <c r="L44" s="15"/>
      <c r="M44" s="150"/>
      <c r="N44" s="151"/>
      <c r="O44" s="86"/>
      <c r="P44" s="89"/>
      <c r="Q44" s="86"/>
      <c r="R44" s="89"/>
      <c r="S44" s="90" t="s">
        <v>157</v>
      </c>
      <c r="T44" s="102"/>
      <c r="U44" s="103"/>
    </row>
    <row r="45" spans="1:28" ht="12.75">
      <c r="A45" s="15" t="s">
        <v>108</v>
      </c>
      <c r="B45" s="55" t="s">
        <v>29</v>
      </c>
      <c r="C45" s="15" t="s">
        <v>23</v>
      </c>
      <c r="D45" s="15" t="s">
        <v>9</v>
      </c>
      <c r="E45" s="17"/>
      <c r="F45" s="15">
        <v>108</v>
      </c>
      <c r="G45" s="15"/>
      <c r="H45" s="16">
        <v>108</v>
      </c>
      <c r="I45" s="15">
        <v>108</v>
      </c>
      <c r="J45" s="15"/>
      <c r="K45" s="15"/>
      <c r="L45" s="15"/>
      <c r="M45" s="150"/>
      <c r="N45" s="151"/>
      <c r="O45" s="86"/>
      <c r="P45" s="89"/>
      <c r="Q45" s="86"/>
      <c r="R45" s="87"/>
      <c r="S45" s="90" t="s">
        <v>157</v>
      </c>
      <c r="T45" s="102"/>
      <c r="U45" s="103"/>
    </row>
    <row r="46" spans="1:28" ht="25.5">
      <c r="A46" s="56" t="s">
        <v>109</v>
      </c>
      <c r="B46" s="60" t="s">
        <v>110</v>
      </c>
      <c r="C46" s="56">
        <v>2</v>
      </c>
      <c r="D46" s="56">
        <v>2</v>
      </c>
      <c r="E46" s="54"/>
      <c r="F46" s="54">
        <f t="shared" ref="F46:L46" si="16">SUM(F47:F49)</f>
        <v>564</v>
      </c>
      <c r="G46" s="54">
        <f t="shared" si="16"/>
        <v>140</v>
      </c>
      <c r="H46" s="54">
        <f t="shared" si="16"/>
        <v>424</v>
      </c>
      <c r="I46" s="54">
        <f t="shared" si="16"/>
        <v>492</v>
      </c>
      <c r="J46" s="54">
        <f t="shared" si="16"/>
        <v>72</v>
      </c>
      <c r="K46" s="54">
        <f t="shared" si="16"/>
        <v>54</v>
      </c>
      <c r="L46" s="54">
        <f t="shared" si="16"/>
        <v>18</v>
      </c>
      <c r="M46" s="152"/>
      <c r="N46" s="136"/>
      <c r="O46" s="135"/>
      <c r="P46" s="136"/>
      <c r="Q46" s="135"/>
      <c r="R46" s="136">
        <f t="shared" ref="R46:U46" si="17">SUM(R47:R49)</f>
        <v>8</v>
      </c>
      <c r="S46" s="135">
        <f t="shared" si="17"/>
        <v>6</v>
      </c>
      <c r="T46" s="136">
        <f t="shared" si="17"/>
        <v>22</v>
      </c>
      <c r="U46" s="135">
        <f t="shared" si="17"/>
        <v>36</v>
      </c>
    </row>
    <row r="47" spans="1:28" ht="25.5">
      <c r="A47" s="4" t="s">
        <v>111</v>
      </c>
      <c r="B47" s="2" t="s">
        <v>112</v>
      </c>
      <c r="C47" s="4" t="s">
        <v>25</v>
      </c>
      <c r="D47" s="4"/>
      <c r="E47" s="5"/>
      <c r="F47" s="4">
        <v>420</v>
      </c>
      <c r="G47" s="4">
        <v>140</v>
      </c>
      <c r="H47" s="58">
        <v>280</v>
      </c>
      <c r="I47" s="4">
        <v>348</v>
      </c>
      <c r="J47" s="4">
        <v>72</v>
      </c>
      <c r="K47" s="4">
        <v>54</v>
      </c>
      <c r="L47" s="4">
        <v>18</v>
      </c>
      <c r="M47" s="155"/>
      <c r="N47" s="153"/>
      <c r="O47" s="140"/>
      <c r="P47" s="118"/>
      <c r="Q47" s="139"/>
      <c r="R47" s="124">
        <v>8</v>
      </c>
      <c r="S47" s="139">
        <v>6</v>
      </c>
      <c r="T47" s="124">
        <v>22</v>
      </c>
      <c r="U47" s="147">
        <v>36</v>
      </c>
      <c r="V47" s="3"/>
      <c r="W47" s="3"/>
      <c r="X47" s="3"/>
      <c r="Y47" s="3"/>
      <c r="Z47" s="3"/>
      <c r="AA47" s="3"/>
      <c r="AB47" s="3"/>
    </row>
    <row r="48" spans="1:28" ht="12.75">
      <c r="A48" s="15" t="s">
        <v>113</v>
      </c>
      <c r="B48" s="55" t="s">
        <v>27</v>
      </c>
      <c r="C48" s="17"/>
      <c r="D48" s="15" t="s">
        <v>9</v>
      </c>
      <c r="E48" s="17"/>
      <c r="F48" s="15">
        <v>72</v>
      </c>
      <c r="G48" s="15"/>
      <c r="H48" s="16">
        <v>72</v>
      </c>
      <c r="I48" s="15">
        <v>72</v>
      </c>
      <c r="J48" s="15"/>
      <c r="K48" s="15"/>
      <c r="L48" s="15"/>
      <c r="M48" s="150"/>
      <c r="N48" s="151"/>
      <c r="O48" s="101"/>
      <c r="P48" s="87"/>
      <c r="Q48" s="88"/>
      <c r="R48" s="87"/>
      <c r="S48" s="86"/>
      <c r="T48" s="89"/>
      <c r="U48" s="90" t="s">
        <v>157</v>
      </c>
    </row>
    <row r="49" spans="1:28" ht="12.75">
      <c r="A49" s="15" t="s">
        <v>114</v>
      </c>
      <c r="B49" s="55" t="s">
        <v>29</v>
      </c>
      <c r="C49" s="15" t="s">
        <v>23</v>
      </c>
      <c r="D49" s="15" t="s">
        <v>9</v>
      </c>
      <c r="E49" s="17"/>
      <c r="F49" s="15">
        <v>72</v>
      </c>
      <c r="G49" s="15"/>
      <c r="H49" s="16">
        <v>72</v>
      </c>
      <c r="I49" s="15">
        <v>72</v>
      </c>
      <c r="J49" s="15"/>
      <c r="K49" s="15"/>
      <c r="L49" s="15"/>
      <c r="M49" s="150"/>
      <c r="N49" s="151"/>
      <c r="O49" s="101"/>
      <c r="P49" s="87"/>
      <c r="Q49" s="88"/>
      <c r="R49" s="87"/>
      <c r="S49" s="86"/>
      <c r="T49" s="89"/>
      <c r="U49" s="90" t="s">
        <v>157</v>
      </c>
    </row>
    <row r="50" spans="1:28" ht="25.5">
      <c r="A50" s="56" t="s">
        <v>115</v>
      </c>
      <c r="B50" s="60" t="s">
        <v>116</v>
      </c>
      <c r="C50" s="56">
        <v>2</v>
      </c>
      <c r="D50" s="56">
        <v>2</v>
      </c>
      <c r="E50" s="56"/>
      <c r="F50" s="54">
        <f t="shared" ref="F50:L50" si="18">SUM(F51:F53)</f>
        <v>273</v>
      </c>
      <c r="G50" s="54">
        <f t="shared" si="18"/>
        <v>67</v>
      </c>
      <c r="H50" s="54">
        <f t="shared" si="18"/>
        <v>206</v>
      </c>
      <c r="I50" s="54">
        <f t="shared" si="18"/>
        <v>237</v>
      </c>
      <c r="J50" s="54">
        <f t="shared" si="18"/>
        <v>36</v>
      </c>
      <c r="K50" s="54">
        <f t="shared" si="18"/>
        <v>28</v>
      </c>
      <c r="L50" s="54">
        <f t="shared" si="18"/>
        <v>8</v>
      </c>
      <c r="M50" s="152"/>
      <c r="N50" s="136"/>
      <c r="O50" s="135"/>
      <c r="P50" s="136"/>
      <c r="Q50" s="135"/>
      <c r="R50" s="136"/>
      <c r="S50" s="135"/>
      <c r="T50" s="136">
        <f t="shared" ref="T50:U50" si="19">SUM(T51:T53)</f>
        <v>36</v>
      </c>
      <c r="U50" s="135">
        <f t="shared" si="19"/>
        <v>0</v>
      </c>
    </row>
    <row r="51" spans="1:28" ht="25.5">
      <c r="A51" s="4" t="s">
        <v>117</v>
      </c>
      <c r="B51" s="2" t="s">
        <v>118</v>
      </c>
      <c r="C51" s="4" t="s">
        <v>25</v>
      </c>
      <c r="D51" s="5"/>
      <c r="E51" s="4"/>
      <c r="F51" s="4">
        <v>201</v>
      </c>
      <c r="G51" s="4">
        <v>67</v>
      </c>
      <c r="H51" s="58">
        <v>134</v>
      </c>
      <c r="I51" s="4">
        <v>165</v>
      </c>
      <c r="J51" s="4">
        <v>36</v>
      </c>
      <c r="K51" s="4">
        <v>28</v>
      </c>
      <c r="L51" s="4">
        <v>8</v>
      </c>
      <c r="M51" s="155"/>
      <c r="N51" s="153"/>
      <c r="O51" s="140"/>
      <c r="P51" s="153"/>
      <c r="Q51" s="140"/>
      <c r="R51" s="153"/>
      <c r="S51" s="139"/>
      <c r="T51" s="156">
        <v>36</v>
      </c>
      <c r="U51" s="119"/>
      <c r="V51" s="3"/>
      <c r="W51" s="3"/>
      <c r="X51" s="3"/>
      <c r="Y51" s="3"/>
      <c r="Z51" s="3"/>
      <c r="AA51" s="3"/>
      <c r="AB51" s="3"/>
    </row>
    <row r="52" spans="1:28" ht="12.75">
      <c r="A52" s="15" t="s">
        <v>119</v>
      </c>
      <c r="B52" s="55" t="s">
        <v>27</v>
      </c>
      <c r="C52" s="15"/>
      <c r="D52" s="15" t="s">
        <v>9</v>
      </c>
      <c r="E52" s="17"/>
      <c r="F52" s="15">
        <v>36</v>
      </c>
      <c r="G52" s="15"/>
      <c r="H52" s="16">
        <v>36</v>
      </c>
      <c r="I52" s="15">
        <v>36</v>
      </c>
      <c r="J52" s="15"/>
      <c r="K52" s="15"/>
      <c r="L52" s="15"/>
      <c r="M52" s="150"/>
      <c r="N52" s="151"/>
      <c r="O52" s="101"/>
      <c r="P52" s="151"/>
      <c r="Q52" s="101"/>
      <c r="R52" s="151"/>
      <c r="S52" s="88"/>
      <c r="T52" s="157" t="s">
        <v>157</v>
      </c>
      <c r="U52" s="88"/>
    </row>
    <row r="53" spans="1:28" ht="12.75">
      <c r="A53" s="13" t="s">
        <v>120</v>
      </c>
      <c r="B53" s="61" t="s">
        <v>29</v>
      </c>
      <c r="C53" s="13" t="s">
        <v>23</v>
      </c>
      <c r="D53" s="15" t="s">
        <v>9</v>
      </c>
      <c r="E53" s="14"/>
      <c r="F53" s="13">
        <v>36</v>
      </c>
      <c r="G53" s="14"/>
      <c r="H53" s="9">
        <v>36</v>
      </c>
      <c r="I53" s="13">
        <v>36</v>
      </c>
      <c r="J53" s="14"/>
      <c r="K53" s="14"/>
      <c r="L53" s="13"/>
      <c r="M53" s="158"/>
      <c r="N53" s="87"/>
      <c r="O53" s="86"/>
      <c r="P53" s="87"/>
      <c r="Q53" s="86"/>
      <c r="R53" s="87"/>
      <c r="S53" s="86"/>
      <c r="T53" s="157" t="s">
        <v>157</v>
      </c>
      <c r="U53" s="88"/>
    </row>
    <row r="54" spans="1:28" ht="12.75">
      <c r="A54" s="62" t="s">
        <v>121</v>
      </c>
      <c r="B54" s="63" t="s">
        <v>122</v>
      </c>
      <c r="C54" s="62">
        <v>2</v>
      </c>
      <c r="D54" s="62">
        <v>2</v>
      </c>
      <c r="E54" s="64"/>
      <c r="F54" s="64">
        <f t="shared" ref="F54:L54" si="20">SUM(F55:F57)</f>
        <v>264</v>
      </c>
      <c r="G54" s="64">
        <f t="shared" si="20"/>
        <v>64</v>
      </c>
      <c r="H54" s="64">
        <f t="shared" si="20"/>
        <v>200</v>
      </c>
      <c r="I54" s="64">
        <f t="shared" si="20"/>
        <v>228</v>
      </c>
      <c r="J54" s="64">
        <f t="shared" si="20"/>
        <v>36</v>
      </c>
      <c r="K54" s="64">
        <f t="shared" si="20"/>
        <v>30</v>
      </c>
      <c r="L54" s="64">
        <f t="shared" si="20"/>
        <v>6</v>
      </c>
      <c r="M54" s="159"/>
      <c r="N54" s="160"/>
      <c r="O54" s="161"/>
      <c r="P54" s="160"/>
      <c r="Q54" s="161"/>
      <c r="R54" s="160"/>
      <c r="S54" s="161"/>
      <c r="T54" s="160">
        <f t="shared" ref="T54:U54" si="21">SUM(T55:T57)</f>
        <v>16</v>
      </c>
      <c r="U54" s="161">
        <f t="shared" si="21"/>
        <v>20</v>
      </c>
    </row>
    <row r="55" spans="1:28" ht="12.75">
      <c r="A55" s="13" t="s">
        <v>123</v>
      </c>
      <c r="B55" s="61" t="s">
        <v>124</v>
      </c>
      <c r="C55" s="13" t="s">
        <v>25</v>
      </c>
      <c r="D55" s="14"/>
      <c r="E55" s="14"/>
      <c r="F55" s="13">
        <v>192</v>
      </c>
      <c r="G55" s="13">
        <v>64</v>
      </c>
      <c r="H55" s="9">
        <v>128</v>
      </c>
      <c r="I55" s="13">
        <v>156</v>
      </c>
      <c r="J55" s="13">
        <v>36</v>
      </c>
      <c r="K55" s="13">
        <v>30</v>
      </c>
      <c r="L55" s="13">
        <v>6</v>
      </c>
      <c r="M55" s="158"/>
      <c r="N55" s="87"/>
      <c r="O55" s="86"/>
      <c r="P55" s="87"/>
      <c r="Q55" s="86"/>
      <c r="R55" s="87"/>
      <c r="S55" s="86"/>
      <c r="T55" s="89">
        <v>16</v>
      </c>
      <c r="U55" s="162">
        <v>20</v>
      </c>
    </row>
    <row r="56" spans="1:28" ht="12.75">
      <c r="A56" s="13" t="s">
        <v>26</v>
      </c>
      <c r="B56" s="61" t="s">
        <v>27</v>
      </c>
      <c r="C56" s="14"/>
      <c r="D56" s="13" t="s">
        <v>9</v>
      </c>
      <c r="E56" s="14"/>
      <c r="F56" s="13">
        <v>36</v>
      </c>
      <c r="G56" s="14"/>
      <c r="H56" s="9">
        <v>36</v>
      </c>
      <c r="I56" s="13">
        <v>36</v>
      </c>
      <c r="J56" s="14"/>
      <c r="K56" s="14"/>
      <c r="L56" s="13"/>
      <c r="M56" s="158"/>
      <c r="N56" s="87"/>
      <c r="O56" s="86"/>
      <c r="P56" s="87"/>
      <c r="Q56" s="86"/>
      <c r="R56" s="87"/>
      <c r="S56" s="86"/>
      <c r="T56" s="87"/>
      <c r="U56" s="90" t="s">
        <v>157</v>
      </c>
    </row>
    <row r="57" spans="1:28" ht="12.75">
      <c r="A57" s="13" t="s">
        <v>28</v>
      </c>
      <c r="B57" s="61" t="s">
        <v>29</v>
      </c>
      <c r="C57" s="13" t="s">
        <v>23</v>
      </c>
      <c r="D57" s="13" t="s">
        <v>9</v>
      </c>
      <c r="E57" s="14"/>
      <c r="F57" s="13">
        <v>36</v>
      </c>
      <c r="G57" s="14"/>
      <c r="H57" s="9">
        <v>36</v>
      </c>
      <c r="I57" s="13">
        <v>36</v>
      </c>
      <c r="J57" s="14"/>
      <c r="K57" s="14"/>
      <c r="L57" s="13"/>
      <c r="M57" s="158"/>
      <c r="N57" s="87"/>
      <c r="O57" s="86"/>
      <c r="P57" s="87"/>
      <c r="Q57" s="86"/>
      <c r="R57" s="87"/>
      <c r="S57" s="86"/>
      <c r="T57" s="87"/>
      <c r="U57" s="90" t="s">
        <v>157</v>
      </c>
    </row>
    <row r="58" spans="1:28" ht="38.25">
      <c r="A58" s="56" t="s">
        <v>125</v>
      </c>
      <c r="B58" s="60" t="s">
        <v>126</v>
      </c>
      <c r="C58" s="56">
        <v>1</v>
      </c>
      <c r="D58" s="56">
        <v>2</v>
      </c>
      <c r="E58" s="54"/>
      <c r="F58" s="54">
        <f>SUM(F59:F60)</f>
        <v>360</v>
      </c>
      <c r="G58" s="54"/>
      <c r="H58" s="54">
        <f t="shared" ref="H58:I58" si="22">SUM(H59:H60)</f>
        <v>360</v>
      </c>
      <c r="I58" s="54">
        <f t="shared" si="22"/>
        <v>360</v>
      </c>
      <c r="J58" s="54"/>
      <c r="K58" s="54"/>
      <c r="L58" s="54"/>
      <c r="M58" s="152"/>
      <c r="N58" s="136"/>
      <c r="O58" s="135"/>
      <c r="P58" s="136"/>
      <c r="Q58" s="135"/>
      <c r="R58" s="136">
        <f t="shared" ref="R58:S58" si="23">SUM(R59:R60)</f>
        <v>0</v>
      </c>
      <c r="S58" s="135">
        <f t="shared" si="23"/>
        <v>0</v>
      </c>
      <c r="T58" s="136"/>
      <c r="U58" s="135"/>
      <c r="V58" s="3"/>
      <c r="W58" s="3"/>
      <c r="X58" s="3"/>
      <c r="Y58" s="3"/>
      <c r="Z58" s="3"/>
      <c r="AA58" s="3"/>
      <c r="AB58" s="3"/>
    </row>
    <row r="59" spans="1:28" ht="12.75">
      <c r="A59" s="13" t="s">
        <v>127</v>
      </c>
      <c r="B59" s="61" t="s">
        <v>27</v>
      </c>
      <c r="C59" s="14"/>
      <c r="D59" s="13" t="s">
        <v>9</v>
      </c>
      <c r="E59" s="14"/>
      <c r="F59" s="13">
        <v>144</v>
      </c>
      <c r="G59" s="14"/>
      <c r="H59" s="9">
        <v>144</v>
      </c>
      <c r="I59" s="13">
        <v>144</v>
      </c>
      <c r="J59" s="14"/>
      <c r="K59" s="14"/>
      <c r="L59" s="13"/>
      <c r="M59" s="158"/>
      <c r="N59" s="87"/>
      <c r="O59" s="86"/>
      <c r="P59" s="87"/>
      <c r="Q59" s="86"/>
      <c r="R59" s="89"/>
      <c r="S59" s="90" t="s">
        <v>157</v>
      </c>
      <c r="T59" s="87"/>
      <c r="U59" s="86"/>
    </row>
    <row r="60" spans="1:28" ht="12.75">
      <c r="A60" s="13" t="s">
        <v>128</v>
      </c>
      <c r="B60" s="61" t="s">
        <v>29</v>
      </c>
      <c r="C60" s="13" t="s">
        <v>23</v>
      </c>
      <c r="D60" s="13" t="s">
        <v>9</v>
      </c>
      <c r="E60" s="14"/>
      <c r="F60" s="13">
        <v>216</v>
      </c>
      <c r="G60" s="14"/>
      <c r="H60" s="9">
        <v>216</v>
      </c>
      <c r="I60" s="13">
        <v>216</v>
      </c>
      <c r="J60" s="14"/>
      <c r="K60" s="14"/>
      <c r="L60" s="13"/>
      <c r="M60" s="158"/>
      <c r="N60" s="87"/>
      <c r="O60" s="86"/>
      <c r="P60" s="87"/>
      <c r="Q60" s="86"/>
      <c r="R60" s="87"/>
      <c r="S60" s="90" t="s">
        <v>157</v>
      </c>
      <c r="T60" s="87"/>
      <c r="U60" s="86"/>
    </row>
    <row r="61" spans="1:28" ht="12.75">
      <c r="A61" s="65"/>
      <c r="B61" s="66" t="s">
        <v>129</v>
      </c>
      <c r="C61" s="12"/>
      <c r="D61" s="12"/>
      <c r="E61" s="12"/>
      <c r="F61" s="11">
        <f t="shared" ref="F61:J61" si="24">SUM(F8,F13,F17)</f>
        <v>5328</v>
      </c>
      <c r="G61" s="12">
        <f t="shared" si="24"/>
        <v>1404</v>
      </c>
      <c r="H61" s="12">
        <f t="shared" si="24"/>
        <v>3924</v>
      </c>
      <c r="I61" s="12">
        <f t="shared" si="24"/>
        <v>4688</v>
      </c>
      <c r="J61" s="12">
        <f t="shared" si="24"/>
        <v>640</v>
      </c>
      <c r="K61" s="12"/>
      <c r="L61" s="12"/>
      <c r="M61" s="163">
        <f>SUM(M17)</f>
        <v>10</v>
      </c>
      <c r="N61" s="100">
        <f t="shared" ref="N61:R61" si="25">SUM(N8,N13,N17)</f>
        <v>80</v>
      </c>
      <c r="O61" s="99">
        <f t="shared" si="25"/>
        <v>80</v>
      </c>
      <c r="P61" s="100">
        <f t="shared" si="25"/>
        <v>80</v>
      </c>
      <c r="Q61" s="99">
        <f t="shared" si="25"/>
        <v>80</v>
      </c>
      <c r="R61" s="100">
        <f t="shared" si="25"/>
        <v>80</v>
      </c>
      <c r="S61" s="99">
        <f t="shared" ref="S61:U61" si="26">SUM(S8,S17)</f>
        <v>80</v>
      </c>
      <c r="T61" s="100">
        <f t="shared" si="26"/>
        <v>80</v>
      </c>
      <c r="U61" s="99">
        <f t="shared" si="26"/>
        <v>80</v>
      </c>
    </row>
    <row r="62" spans="1:28" ht="12.75">
      <c r="A62" s="15" t="s">
        <v>130</v>
      </c>
      <c r="B62" s="55" t="s">
        <v>131</v>
      </c>
      <c r="C62" s="15" t="s">
        <v>132</v>
      </c>
      <c r="D62" s="17"/>
      <c r="E62" s="17"/>
      <c r="F62" s="17"/>
      <c r="G62" s="17"/>
      <c r="H62" s="17"/>
      <c r="I62" s="17"/>
      <c r="J62" s="17"/>
      <c r="K62" s="17"/>
      <c r="L62" s="17"/>
      <c r="M62" s="150"/>
      <c r="N62" s="151"/>
      <c r="O62" s="101"/>
      <c r="P62" s="151"/>
      <c r="Q62" s="101"/>
      <c r="R62" s="151"/>
      <c r="S62" s="164"/>
      <c r="T62" s="151"/>
      <c r="U62" s="164">
        <v>4</v>
      </c>
    </row>
    <row r="63" spans="1:28" ht="12.75">
      <c r="A63" s="15" t="s">
        <v>30</v>
      </c>
      <c r="B63" s="55" t="s">
        <v>31</v>
      </c>
      <c r="C63" s="15" t="s">
        <v>158</v>
      </c>
      <c r="D63" s="17"/>
      <c r="E63" s="17"/>
      <c r="F63" s="17"/>
      <c r="G63" s="17"/>
      <c r="H63" s="17"/>
      <c r="I63" s="17"/>
      <c r="J63" s="17"/>
      <c r="K63" s="17"/>
      <c r="L63" s="17"/>
      <c r="M63" s="150"/>
      <c r="N63" s="151"/>
      <c r="O63" s="164">
        <v>0.5</v>
      </c>
      <c r="P63" s="165">
        <v>0.5</v>
      </c>
      <c r="Q63" s="164">
        <v>0.5</v>
      </c>
      <c r="R63" s="165"/>
      <c r="S63" s="164">
        <v>0.5</v>
      </c>
      <c r="T63" s="165">
        <v>0.5</v>
      </c>
      <c r="U63" s="164">
        <v>0.5</v>
      </c>
    </row>
    <row r="64" spans="1:28" ht="12.75">
      <c r="A64" s="15" t="s">
        <v>134</v>
      </c>
      <c r="B64" s="55" t="s">
        <v>135</v>
      </c>
      <c r="C64" s="15" t="s">
        <v>133</v>
      </c>
      <c r="D64" s="17"/>
      <c r="E64" s="17"/>
      <c r="F64" s="17"/>
      <c r="G64" s="17"/>
      <c r="H64" s="17"/>
      <c r="I64" s="17"/>
      <c r="J64" s="17"/>
      <c r="K64" s="17"/>
      <c r="L64" s="17"/>
      <c r="M64" s="150"/>
      <c r="N64" s="151"/>
      <c r="O64" s="101"/>
      <c r="P64" s="151"/>
      <c r="Q64" s="101"/>
      <c r="R64" s="151"/>
      <c r="S64" s="164"/>
      <c r="T64" s="151"/>
      <c r="U64" s="164">
        <v>6</v>
      </c>
    </row>
    <row r="65" spans="1:28" ht="12.75">
      <c r="A65" s="15" t="s">
        <v>136</v>
      </c>
      <c r="B65" s="55" t="s">
        <v>137</v>
      </c>
      <c r="C65" s="15" t="s">
        <v>132</v>
      </c>
      <c r="D65" s="17"/>
      <c r="E65" s="17"/>
      <c r="F65" s="17"/>
      <c r="G65" s="17"/>
      <c r="H65" s="17"/>
      <c r="I65" s="17"/>
      <c r="J65" s="17"/>
      <c r="K65" s="17"/>
      <c r="L65" s="17"/>
      <c r="M65" s="150"/>
      <c r="N65" s="151"/>
      <c r="O65" s="101"/>
      <c r="P65" s="151"/>
      <c r="Q65" s="101"/>
      <c r="R65" s="151"/>
      <c r="S65" s="164"/>
      <c r="T65" s="151"/>
      <c r="U65" s="164">
        <v>4</v>
      </c>
    </row>
    <row r="66" spans="1:28" ht="12.75">
      <c r="A66" s="15" t="s">
        <v>138</v>
      </c>
      <c r="B66" s="55" t="s">
        <v>139</v>
      </c>
      <c r="C66" s="15" t="s">
        <v>34</v>
      </c>
      <c r="D66" s="17"/>
      <c r="E66" s="17"/>
      <c r="F66" s="17"/>
      <c r="G66" s="17"/>
      <c r="H66" s="17"/>
      <c r="I66" s="17"/>
      <c r="J66" s="17"/>
      <c r="K66" s="17"/>
      <c r="L66" s="17"/>
      <c r="M66" s="150"/>
      <c r="N66" s="151"/>
      <c r="O66" s="101"/>
      <c r="P66" s="151"/>
      <c r="Q66" s="101"/>
      <c r="R66" s="151"/>
      <c r="S66" s="164"/>
      <c r="T66" s="151"/>
      <c r="U66" s="164">
        <v>2</v>
      </c>
    </row>
    <row r="67" spans="1:28" ht="12.75">
      <c r="A67" s="15" t="s">
        <v>32</v>
      </c>
      <c r="B67" s="55" t="s">
        <v>33</v>
      </c>
      <c r="C67" s="15" t="s">
        <v>140</v>
      </c>
      <c r="D67" s="17"/>
      <c r="E67" s="17"/>
      <c r="F67" s="17"/>
      <c r="G67" s="17"/>
      <c r="H67" s="17"/>
      <c r="I67" s="17"/>
      <c r="J67" s="17"/>
      <c r="K67" s="17"/>
      <c r="L67" s="17"/>
      <c r="M67" s="150"/>
      <c r="N67" s="165">
        <v>2</v>
      </c>
      <c r="O67" s="164">
        <v>9</v>
      </c>
      <c r="P67" s="165">
        <v>2</v>
      </c>
      <c r="Q67" s="164">
        <v>9</v>
      </c>
      <c r="R67" s="165">
        <v>2</v>
      </c>
      <c r="S67" s="164">
        <v>9</v>
      </c>
      <c r="T67" s="165">
        <v>2</v>
      </c>
      <c r="U67" s="101"/>
    </row>
    <row r="68" spans="1:28" ht="12.75">
      <c r="A68" s="15" t="s">
        <v>35</v>
      </c>
      <c r="B68" s="55" t="s">
        <v>141</v>
      </c>
      <c r="C68" s="15">
        <v>240</v>
      </c>
      <c r="D68" s="17"/>
      <c r="E68" s="17"/>
      <c r="F68" s="17"/>
      <c r="G68" s="17"/>
      <c r="H68" s="17"/>
      <c r="I68" s="17"/>
      <c r="J68" s="17"/>
      <c r="K68" s="17"/>
      <c r="L68" s="17"/>
      <c r="M68" s="150"/>
      <c r="N68" s="171">
        <v>60</v>
      </c>
      <c r="O68" s="172"/>
      <c r="P68" s="171">
        <v>60</v>
      </c>
      <c r="Q68" s="172"/>
      <c r="R68" s="171">
        <v>60</v>
      </c>
      <c r="S68" s="172"/>
      <c r="T68" s="171">
        <v>60</v>
      </c>
      <c r="U68" s="172"/>
    </row>
    <row r="69" spans="1:28" ht="12.75">
      <c r="A69" s="17"/>
      <c r="B69" s="55" t="s">
        <v>142</v>
      </c>
      <c r="C69" s="15">
        <v>7</v>
      </c>
      <c r="D69" s="17"/>
      <c r="E69" s="17"/>
      <c r="F69" s="17"/>
      <c r="G69" s="17"/>
      <c r="H69" s="17"/>
      <c r="I69" s="17"/>
      <c r="J69" s="17"/>
      <c r="K69" s="17"/>
      <c r="L69" s="17"/>
      <c r="M69" s="150"/>
      <c r="N69" s="151"/>
      <c r="O69" s="101"/>
      <c r="P69" s="151"/>
      <c r="Q69" s="164"/>
      <c r="R69" s="165"/>
      <c r="S69" s="164"/>
      <c r="T69" s="151"/>
      <c r="U69" s="101"/>
    </row>
    <row r="70" spans="1:28" ht="12.75">
      <c r="A70" s="18"/>
      <c r="B70" s="201" t="s">
        <v>143</v>
      </c>
      <c r="C70" s="17"/>
      <c r="D70" s="17"/>
      <c r="E70" s="17"/>
      <c r="F70" s="17"/>
      <c r="G70" s="17"/>
      <c r="H70" s="203" t="s">
        <v>144</v>
      </c>
      <c r="I70" s="15"/>
      <c r="J70" s="15"/>
      <c r="K70" s="173" t="s">
        <v>145</v>
      </c>
      <c r="L70" s="174"/>
      <c r="M70" s="175"/>
      <c r="N70" s="165">
        <v>80</v>
      </c>
      <c r="O70" s="164">
        <v>80</v>
      </c>
      <c r="P70" s="165">
        <v>80</v>
      </c>
      <c r="Q70" s="164">
        <f>SUM(Q8,Q13,Q18,Q39,Q43)</f>
        <v>80</v>
      </c>
      <c r="R70" s="165">
        <v>80</v>
      </c>
      <c r="S70" s="164">
        <f>SUM(S8,S18,S43,S47)</f>
        <v>80</v>
      </c>
      <c r="T70" s="151">
        <f>SUM(T8,T18,T47,T51,T55)</f>
        <v>80</v>
      </c>
      <c r="U70" s="164">
        <v>80</v>
      </c>
    </row>
    <row r="71" spans="1:28" ht="12.75">
      <c r="A71" s="18"/>
      <c r="B71" s="184"/>
      <c r="C71" s="18"/>
      <c r="D71" s="18"/>
      <c r="E71" s="18"/>
      <c r="F71" s="18"/>
      <c r="G71" s="18"/>
      <c r="H71" s="184"/>
      <c r="I71" s="15"/>
      <c r="J71" s="15"/>
      <c r="K71" s="173" t="s">
        <v>146</v>
      </c>
      <c r="L71" s="174"/>
      <c r="M71" s="175"/>
      <c r="N71" s="165">
        <v>0</v>
      </c>
      <c r="O71" s="164">
        <v>0</v>
      </c>
      <c r="P71" s="165">
        <f>SUM(P36)</f>
        <v>0</v>
      </c>
      <c r="Q71" s="164">
        <f>SUM(Q41,Q40,Q37)</f>
        <v>0</v>
      </c>
      <c r="R71" s="165">
        <f>SUM(R59,R44)</f>
        <v>0</v>
      </c>
      <c r="S71" s="164">
        <f>SUM(S60,S59,S45)</f>
        <v>0</v>
      </c>
      <c r="T71" s="151">
        <f>SUM(T48,T49)</f>
        <v>0</v>
      </c>
      <c r="U71" s="101">
        <f>SUM(U52,U53,U56,U57)</f>
        <v>0</v>
      </c>
    </row>
    <row r="72" spans="1:28" ht="12.75">
      <c r="A72" s="18"/>
      <c r="B72" s="184"/>
      <c r="C72" s="18"/>
      <c r="D72" s="18"/>
      <c r="E72" s="18"/>
      <c r="F72" s="18"/>
      <c r="G72" s="18"/>
      <c r="H72" s="184"/>
      <c r="I72" s="15"/>
      <c r="J72" s="15"/>
      <c r="K72" s="173" t="s">
        <v>147</v>
      </c>
      <c r="L72" s="174"/>
      <c r="M72" s="175"/>
      <c r="N72" s="165">
        <v>0</v>
      </c>
      <c r="O72" s="164">
        <v>2</v>
      </c>
      <c r="P72" s="165">
        <v>2</v>
      </c>
      <c r="Q72" s="164">
        <v>2</v>
      </c>
      <c r="R72" s="165">
        <v>0</v>
      </c>
      <c r="S72" s="164">
        <v>1</v>
      </c>
      <c r="T72" s="165">
        <v>1</v>
      </c>
      <c r="U72" s="164">
        <v>2</v>
      </c>
    </row>
    <row r="73" spans="1:28" ht="12.75">
      <c r="A73" s="5"/>
      <c r="B73" s="184"/>
      <c r="C73" s="5"/>
      <c r="D73" s="5"/>
      <c r="E73" s="5"/>
      <c r="F73" s="5"/>
      <c r="G73" s="5"/>
      <c r="H73" s="184"/>
      <c r="I73" s="1"/>
      <c r="J73" s="1"/>
      <c r="K73" s="176" t="s">
        <v>148</v>
      </c>
      <c r="L73" s="174"/>
      <c r="M73" s="175"/>
      <c r="N73" s="166">
        <v>0</v>
      </c>
      <c r="O73" s="167">
        <v>0</v>
      </c>
      <c r="P73" s="166">
        <v>1</v>
      </c>
      <c r="Q73" s="167">
        <v>1</v>
      </c>
      <c r="R73" s="166">
        <v>0</v>
      </c>
      <c r="S73" s="167">
        <v>2</v>
      </c>
      <c r="T73" s="166">
        <v>1</v>
      </c>
      <c r="U73" s="167">
        <v>2</v>
      </c>
      <c r="V73" s="168"/>
      <c r="W73" s="168"/>
      <c r="X73" s="168"/>
      <c r="Y73" s="168"/>
      <c r="Z73" s="168"/>
      <c r="AA73" s="168"/>
      <c r="AB73" s="168"/>
    </row>
    <row r="74" spans="1:28" ht="12.75">
      <c r="A74" s="18"/>
      <c r="B74" s="185"/>
      <c r="C74" s="18"/>
      <c r="D74" s="18"/>
      <c r="E74" s="18"/>
      <c r="F74" s="18"/>
      <c r="G74" s="18"/>
      <c r="H74" s="184"/>
      <c r="I74" s="15"/>
      <c r="J74" s="15"/>
      <c r="K74" s="173" t="s">
        <v>149</v>
      </c>
      <c r="L74" s="174"/>
      <c r="M74" s="175"/>
      <c r="N74" s="165">
        <v>0</v>
      </c>
      <c r="O74" s="164">
        <v>7</v>
      </c>
      <c r="P74" s="165">
        <v>2</v>
      </c>
      <c r="Q74" s="164">
        <v>3</v>
      </c>
      <c r="R74" s="165">
        <v>1</v>
      </c>
      <c r="S74" s="164">
        <v>8</v>
      </c>
      <c r="T74" s="165">
        <v>2</v>
      </c>
      <c r="U74" s="164">
        <v>8</v>
      </c>
    </row>
    <row r="75" spans="1:28" ht="12.75">
      <c r="A75" s="18"/>
      <c r="B75" s="18"/>
      <c r="C75" s="18"/>
      <c r="D75" s="18"/>
      <c r="E75" s="18"/>
      <c r="F75" s="18"/>
      <c r="G75" s="18"/>
      <c r="H75" s="185"/>
      <c r="I75" s="15"/>
      <c r="J75" s="15"/>
      <c r="K75" s="173" t="s">
        <v>150</v>
      </c>
      <c r="L75" s="174"/>
      <c r="M75" s="175"/>
      <c r="N75" s="169">
        <v>1</v>
      </c>
      <c r="O75" s="170">
        <v>0</v>
      </c>
      <c r="P75" s="169">
        <v>0</v>
      </c>
      <c r="Q75" s="170">
        <v>0</v>
      </c>
      <c r="R75" s="169">
        <v>0</v>
      </c>
      <c r="S75" s="170">
        <v>0</v>
      </c>
      <c r="T75" s="169">
        <v>0</v>
      </c>
      <c r="U75" s="170">
        <v>0</v>
      </c>
    </row>
    <row r="76" spans="1:28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T76" s="8"/>
      <c r="U76" s="8"/>
    </row>
    <row r="77" spans="1:28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T77" s="8"/>
      <c r="U77" s="8"/>
    </row>
    <row r="78" spans="1:28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1:28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</sheetData>
  <mergeCells count="34">
    <mergeCell ref="D3:D6"/>
    <mergeCell ref="E3:E6"/>
    <mergeCell ref="B70:B74"/>
    <mergeCell ref="F3:F6"/>
    <mergeCell ref="G3:H3"/>
    <mergeCell ref="G4:G6"/>
    <mergeCell ref="H4:H6"/>
    <mergeCell ref="H70:H75"/>
    <mergeCell ref="R4:S5"/>
    <mergeCell ref="T4:U5"/>
    <mergeCell ref="A1:U1"/>
    <mergeCell ref="A2:A6"/>
    <mergeCell ref="B2:B6"/>
    <mergeCell ref="C2:E2"/>
    <mergeCell ref="F2:M2"/>
    <mergeCell ref="N2:U3"/>
    <mergeCell ref="C3:C6"/>
    <mergeCell ref="N4:O5"/>
    <mergeCell ref="P4:Q5"/>
    <mergeCell ref="I3:M3"/>
    <mergeCell ref="I4:I6"/>
    <mergeCell ref="J4:M4"/>
    <mergeCell ref="J5:J6"/>
    <mergeCell ref="K5:M5"/>
    <mergeCell ref="K71:M71"/>
    <mergeCell ref="K72:M72"/>
    <mergeCell ref="K73:M73"/>
    <mergeCell ref="K74:M74"/>
    <mergeCell ref="K75:M75"/>
    <mergeCell ref="N68:O68"/>
    <mergeCell ref="P68:Q68"/>
    <mergeCell ref="R68:S68"/>
    <mergeCell ref="T68:U68"/>
    <mergeCell ref="K70:M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9-19 з ТП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Сергеевич</cp:lastModifiedBy>
  <dcterms:modified xsi:type="dcterms:W3CDTF">2021-08-24T11:31:32Z</dcterms:modified>
</cp:coreProperties>
</file>